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2210"/>
  </bookViews>
  <sheets>
    <sheet name="Sheet3" sheetId="3" r:id="rId1"/>
  </sheets>
  <calcPr calcId="144525"/>
</workbook>
</file>

<file path=xl/sharedStrings.xml><?xml version="1.0" encoding="utf-8"?>
<sst xmlns="http://schemas.openxmlformats.org/spreadsheetml/2006/main" count="157" uniqueCount="143">
  <si>
    <t>安徽中澳科技职业学院2022-2023年综合素质测评表</t>
  </si>
  <si>
    <t>系部：管理系</t>
  </si>
  <si>
    <t>班级：二班</t>
  </si>
  <si>
    <t>专业：电子商务</t>
  </si>
  <si>
    <t>辅导员：宋瑞琪</t>
  </si>
  <si>
    <t>学号</t>
  </si>
  <si>
    <t>姓名</t>
  </si>
  <si>
    <t>德育分数</t>
  </si>
  <si>
    <t>智育分数</t>
  </si>
  <si>
    <t>身心素质分数</t>
  </si>
  <si>
    <t>能力分数</t>
  </si>
  <si>
    <t>综合分数</t>
  </si>
  <si>
    <t>综合排名</t>
  </si>
  <si>
    <t>减分标注（*）</t>
  </si>
  <si>
    <t>成绩基准分</t>
  </si>
  <si>
    <t>加减</t>
  </si>
  <si>
    <t>课程</t>
  </si>
  <si>
    <t>基准分</t>
  </si>
  <si>
    <t>80成绩分</t>
  </si>
  <si>
    <t>分值</t>
  </si>
  <si>
    <t>小计</t>
  </si>
  <si>
    <t>平均分</t>
  </si>
  <si>
    <t xml:space="preserve"> </t>
  </si>
  <si>
    <t>80分</t>
  </si>
  <si>
    <t>分数</t>
  </si>
  <si>
    <t>202201030223</t>
  </si>
  <si>
    <t>施羽杨</t>
  </si>
  <si>
    <t>1</t>
  </si>
  <si>
    <t>202202060429</t>
  </si>
  <si>
    <t>吴茜</t>
  </si>
  <si>
    <t>2</t>
  </si>
  <si>
    <t>202201030236</t>
  </si>
  <si>
    <t>张念</t>
  </si>
  <si>
    <t>3</t>
  </si>
  <si>
    <t>202201030232</t>
  </si>
  <si>
    <t>肖阳</t>
  </si>
  <si>
    <t>4</t>
  </si>
  <si>
    <t>202201030221</t>
  </si>
  <si>
    <t>卢鑫</t>
  </si>
  <si>
    <t>5</t>
  </si>
  <si>
    <t>202201030235</t>
  </si>
  <si>
    <t>闫自豪</t>
  </si>
  <si>
    <t>6</t>
  </si>
  <si>
    <t>202201030211</t>
  </si>
  <si>
    <t>韩文静</t>
  </si>
  <si>
    <t>7</t>
  </si>
  <si>
    <t>旷课一节-1</t>
  </si>
  <si>
    <t>202201030219</t>
  </si>
  <si>
    <t>刘顺清</t>
  </si>
  <si>
    <t>8</t>
  </si>
  <si>
    <t>202201030204</t>
  </si>
  <si>
    <t>邓玉</t>
  </si>
  <si>
    <t>9</t>
  </si>
  <si>
    <t>202201030212</t>
  </si>
  <si>
    <t>黄硕</t>
  </si>
  <si>
    <t>10</t>
  </si>
  <si>
    <t>202201030227</t>
  </si>
  <si>
    <t>王孟宇</t>
  </si>
  <si>
    <t>11</t>
  </si>
  <si>
    <t>202201030220</t>
  </si>
  <si>
    <t>刘思芸</t>
  </si>
  <si>
    <t>12</t>
  </si>
  <si>
    <t>202201030226</t>
  </si>
  <si>
    <t>王汗宁</t>
  </si>
  <si>
    <t>13</t>
  </si>
  <si>
    <t>202201030217</t>
  </si>
  <si>
    <t>刘磊</t>
  </si>
  <si>
    <t>14</t>
  </si>
  <si>
    <t>202201030215</t>
  </si>
  <si>
    <t>李德龙</t>
  </si>
  <si>
    <t>15</t>
  </si>
  <si>
    <t>202201030207</t>
  </si>
  <si>
    <t>冯俊俊</t>
  </si>
  <si>
    <t>16</t>
  </si>
  <si>
    <t>202201030238</t>
  </si>
  <si>
    <t>张雨欣</t>
  </si>
  <si>
    <t>17</t>
  </si>
  <si>
    <t>202201030203</t>
  </si>
  <si>
    <t>邓静</t>
  </si>
  <si>
    <t>18</t>
  </si>
  <si>
    <t>202201030202</t>
  </si>
  <si>
    <t>程思语</t>
  </si>
  <si>
    <t>19</t>
  </si>
  <si>
    <t>202201030216</t>
  </si>
  <si>
    <t>刘恩情</t>
  </si>
  <si>
    <t>20</t>
  </si>
  <si>
    <t>202201030231</t>
  </si>
  <si>
    <t>吴承鹏</t>
  </si>
  <si>
    <t>21</t>
  </si>
  <si>
    <t>202201030234</t>
  </si>
  <si>
    <t>徐颖</t>
  </si>
  <si>
    <t>22</t>
  </si>
  <si>
    <t>202201030225</t>
  </si>
  <si>
    <t>王超</t>
  </si>
  <si>
    <t>23</t>
  </si>
  <si>
    <t>202201030209</t>
  </si>
  <si>
    <t>耿馨怡</t>
  </si>
  <si>
    <t>24</t>
  </si>
  <si>
    <t>202201030210</t>
  </si>
  <si>
    <t>郭露雨</t>
  </si>
  <si>
    <t>25</t>
  </si>
  <si>
    <t>202201030206</t>
  </si>
  <si>
    <t>冯安娜</t>
  </si>
  <si>
    <t>26</t>
  </si>
  <si>
    <t>202201030237</t>
  </si>
  <si>
    <t>张宇</t>
  </si>
  <si>
    <t>27</t>
  </si>
  <si>
    <t>202201030205</t>
  </si>
  <si>
    <t>杜茹雪</t>
  </si>
  <si>
    <t>28</t>
  </si>
  <si>
    <t>202201030213</t>
  </si>
  <si>
    <t>黄通</t>
  </si>
  <si>
    <t>29</t>
  </si>
  <si>
    <t>202201030214</t>
  </si>
  <si>
    <t>姜妍</t>
  </si>
  <si>
    <t>30</t>
  </si>
  <si>
    <t>202201030228</t>
  </si>
  <si>
    <t>王明慧</t>
  </si>
  <si>
    <t>31</t>
  </si>
  <si>
    <t>202201030218</t>
  </si>
  <si>
    <t>刘玲莉</t>
  </si>
  <si>
    <t>32</t>
  </si>
  <si>
    <t>202201030201</t>
  </si>
  <si>
    <t>陈格格</t>
  </si>
  <si>
    <t>33</t>
  </si>
  <si>
    <t>202201030239</t>
  </si>
  <si>
    <t>吕鹏</t>
  </si>
  <si>
    <t>34</t>
  </si>
  <si>
    <t>202201010104</t>
  </si>
  <si>
    <t>甘慧娟</t>
  </si>
  <si>
    <t>35</t>
  </si>
  <si>
    <t>202001010245</t>
  </si>
  <si>
    <t>赵佳乐</t>
  </si>
  <si>
    <t>36</t>
  </si>
  <si>
    <t>202202060516</t>
  </si>
  <si>
    <t>蒋梦晴</t>
  </si>
  <si>
    <t>37</t>
  </si>
  <si>
    <t>202001060113</t>
  </si>
  <si>
    <t>金来露</t>
  </si>
  <si>
    <t>38</t>
  </si>
  <si>
    <t>202201030208</t>
  </si>
  <si>
    <t>高德恩</t>
  </si>
  <si>
    <t>39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</si>
</sst>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theme="2" tint="-0.2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9" fontId="3" fillId="4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4" fillId="5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5"/>
  <sheetViews>
    <sheetView tabSelected="1" workbookViewId="0">
      <selection activeCell="B9" sqref="B9"/>
    </sheetView>
  </sheetViews>
  <sheetFormatPr defaultColWidth="9" defaultRowHeight="14"/>
  <cols>
    <col min="1" max="1" width="14.9090909090909" customWidth="1"/>
    <col min="3" max="3" width="13" customWidth="1"/>
    <col min="15" max="15" width="10.8181818181818" customWidth="1"/>
    <col min="16" max="16" width="9.54545454545454" customWidth="1"/>
    <col min="17" max="17" width="17.3636363636364" customWidth="1"/>
  </cols>
  <sheetData>
    <row r="1" spans="1:17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1" spans="1:17">
      <c r="A3" s="3" t="s">
        <v>1</v>
      </c>
      <c r="B3" s="4"/>
      <c r="C3" s="4"/>
      <c r="D3" s="5"/>
      <c r="E3" s="3" t="s">
        <v>2</v>
      </c>
      <c r="F3" s="4"/>
      <c r="G3" s="4"/>
      <c r="H3" s="5"/>
      <c r="I3" s="3" t="s">
        <v>3</v>
      </c>
      <c r="J3" s="4"/>
      <c r="K3" s="4"/>
      <c r="L3" s="5"/>
      <c r="M3" s="3" t="s">
        <v>4</v>
      </c>
      <c r="N3" s="4"/>
      <c r="O3" s="4"/>
      <c r="P3" s="4"/>
      <c r="Q3" s="5"/>
    </row>
    <row r="4" ht="15" spans="1:17">
      <c r="A4" s="6" t="s">
        <v>5</v>
      </c>
      <c r="B4" s="6" t="s">
        <v>6</v>
      </c>
      <c r="C4" s="6" t="s">
        <v>7</v>
      </c>
      <c r="D4" s="6"/>
      <c r="E4" s="6"/>
      <c r="F4" s="6" t="s">
        <v>8</v>
      </c>
      <c r="G4" s="6"/>
      <c r="H4" s="6"/>
      <c r="I4" s="6" t="s">
        <v>9</v>
      </c>
      <c r="J4" s="6"/>
      <c r="K4" s="6"/>
      <c r="L4" s="6" t="s">
        <v>10</v>
      </c>
      <c r="M4" s="6"/>
      <c r="N4" s="6"/>
      <c r="O4" s="6" t="s">
        <v>11</v>
      </c>
      <c r="P4" s="6" t="s">
        <v>12</v>
      </c>
      <c r="Q4" s="6" t="s">
        <v>13</v>
      </c>
    </row>
    <row r="5" ht="15" spans="1:17">
      <c r="A5" s="6"/>
      <c r="B5" s="6"/>
      <c r="C5" s="6" t="s">
        <v>14</v>
      </c>
      <c r="D5" s="6" t="s">
        <v>15</v>
      </c>
      <c r="E5" s="7">
        <v>0.2</v>
      </c>
      <c r="F5" s="7" t="s">
        <v>16</v>
      </c>
      <c r="G5" s="6" t="s">
        <v>15</v>
      </c>
      <c r="H5" s="7">
        <v>0.5</v>
      </c>
      <c r="I5" s="6" t="s">
        <v>17</v>
      </c>
      <c r="J5" s="6" t="s">
        <v>15</v>
      </c>
      <c r="K5" s="7">
        <v>0.15</v>
      </c>
      <c r="L5" s="6" t="s">
        <v>17</v>
      </c>
      <c r="M5" s="6" t="s">
        <v>15</v>
      </c>
      <c r="N5" s="7">
        <v>0.15</v>
      </c>
      <c r="O5" s="6"/>
      <c r="P5" s="6"/>
      <c r="Q5" s="6"/>
    </row>
    <row r="6" ht="15" spans="1:17">
      <c r="A6" s="6"/>
      <c r="B6" s="6"/>
      <c r="C6" s="6" t="s">
        <v>18</v>
      </c>
      <c r="D6" s="6" t="s">
        <v>19</v>
      </c>
      <c r="E6" s="6" t="s">
        <v>20</v>
      </c>
      <c r="F6" s="6" t="s">
        <v>21</v>
      </c>
      <c r="G6" s="6" t="s">
        <v>19</v>
      </c>
      <c r="H6" s="6" t="s">
        <v>22</v>
      </c>
      <c r="I6" s="6" t="s">
        <v>21</v>
      </c>
      <c r="J6" s="6" t="s">
        <v>19</v>
      </c>
      <c r="K6" s="6" t="s">
        <v>20</v>
      </c>
      <c r="L6" s="6" t="s">
        <v>23</v>
      </c>
      <c r="M6" s="6" t="s">
        <v>24</v>
      </c>
      <c r="N6" s="6" t="s">
        <v>20</v>
      </c>
      <c r="O6" s="6"/>
      <c r="P6" s="6"/>
      <c r="Q6" s="6"/>
    </row>
    <row r="7" ht="15" spans="1:17">
      <c r="A7" s="8" t="s">
        <v>25</v>
      </c>
      <c r="B7" s="8" t="s">
        <v>26</v>
      </c>
      <c r="C7" s="9">
        <v>87.1</v>
      </c>
      <c r="D7" s="9">
        <v>5</v>
      </c>
      <c r="E7" s="9">
        <f>(C7+D7)*0.2</f>
        <v>18.42</v>
      </c>
      <c r="F7" s="9">
        <v>88</v>
      </c>
      <c r="G7" s="9">
        <v>0</v>
      </c>
      <c r="H7" s="9">
        <f>F7/2</f>
        <v>44</v>
      </c>
      <c r="I7" s="9">
        <v>94.47</v>
      </c>
      <c r="J7" s="9">
        <v>16</v>
      </c>
      <c r="K7" s="9">
        <f>ROUND((I7+J7)*0.15,2)</f>
        <v>16.57</v>
      </c>
      <c r="L7" s="9">
        <v>80</v>
      </c>
      <c r="M7" s="9">
        <v>57</v>
      </c>
      <c r="N7" s="9">
        <f>ROUND((L7+M7)*0.15,2)</f>
        <v>20.55</v>
      </c>
      <c r="O7" s="9">
        <f>ROUND(E7+H7+K7+N7,2)</f>
        <v>99.54</v>
      </c>
      <c r="P7" s="13" t="s">
        <v>27</v>
      </c>
      <c r="Q7" s="11"/>
    </row>
    <row r="8" ht="15" spans="1:17">
      <c r="A8" s="14" t="s">
        <v>28</v>
      </c>
      <c r="B8" s="10" t="s">
        <v>29</v>
      </c>
      <c r="C8" s="9">
        <v>88.8</v>
      </c>
      <c r="D8" s="9">
        <v>11</v>
      </c>
      <c r="E8" s="9">
        <f>(C8+D8)*0.2</f>
        <v>19.96</v>
      </c>
      <c r="F8" s="9">
        <v>90.93</v>
      </c>
      <c r="G8" s="9">
        <v>0</v>
      </c>
      <c r="H8" s="9">
        <f>ROUND(F8/2,2)</f>
        <v>45.47</v>
      </c>
      <c r="I8" s="9">
        <v>94.84</v>
      </c>
      <c r="J8" s="9">
        <v>16</v>
      </c>
      <c r="K8" s="9">
        <f>ROUND((I8+J8)*0.15,2)</f>
        <v>16.63</v>
      </c>
      <c r="L8" s="9">
        <v>80</v>
      </c>
      <c r="M8" s="9">
        <v>21</v>
      </c>
      <c r="N8" s="9">
        <f>ROUND((L8+M8)*0.15,2)</f>
        <v>15.15</v>
      </c>
      <c r="O8" s="9">
        <f>ROUND(E8+H8+K8+N8,2)</f>
        <v>97.21</v>
      </c>
      <c r="P8" s="13" t="s">
        <v>30</v>
      </c>
      <c r="Q8" s="11"/>
    </row>
    <row r="9" ht="15" spans="1:17">
      <c r="A9" s="14" t="s">
        <v>31</v>
      </c>
      <c r="B9" s="10" t="s">
        <v>32</v>
      </c>
      <c r="C9" s="9">
        <v>84</v>
      </c>
      <c r="D9" s="9">
        <v>2</v>
      </c>
      <c r="E9" s="9">
        <f>(C9+D9)*0.2</f>
        <v>17.2</v>
      </c>
      <c r="F9" s="9">
        <v>86.8</v>
      </c>
      <c r="G9" s="9">
        <v>0</v>
      </c>
      <c r="H9" s="9">
        <f>F9/2</f>
        <v>43.4</v>
      </c>
      <c r="I9" s="9">
        <v>95.51</v>
      </c>
      <c r="J9" s="9">
        <v>10</v>
      </c>
      <c r="K9" s="9">
        <f>ROUND((I9+J9)*0.15,2)</f>
        <v>15.83</v>
      </c>
      <c r="L9" s="9">
        <v>80</v>
      </c>
      <c r="M9" s="9">
        <v>23</v>
      </c>
      <c r="N9" s="9">
        <f>ROUND((L9+M9)*0.15,2)</f>
        <v>15.45</v>
      </c>
      <c r="O9" s="9">
        <f>ROUND(E9+H9+K9+N9,2)</f>
        <v>91.88</v>
      </c>
      <c r="P9" s="13" t="s">
        <v>33</v>
      </c>
      <c r="Q9" s="11"/>
    </row>
    <row r="10" ht="15" spans="1:17">
      <c r="A10" s="8" t="s">
        <v>34</v>
      </c>
      <c r="B10" s="8" t="s">
        <v>35</v>
      </c>
      <c r="C10" s="9">
        <v>82.1</v>
      </c>
      <c r="D10" s="9">
        <v>6</v>
      </c>
      <c r="E10" s="9">
        <f>(C10+D10)*0.2</f>
        <v>17.62</v>
      </c>
      <c r="F10" s="9">
        <v>80</v>
      </c>
      <c r="G10" s="9">
        <v>0</v>
      </c>
      <c r="H10" s="9">
        <f>F10/2</f>
        <v>40</v>
      </c>
      <c r="I10" s="9">
        <v>94.38</v>
      </c>
      <c r="J10" s="9">
        <v>15</v>
      </c>
      <c r="K10" s="9">
        <f>ROUND((I10+J10)*0.15,2)</f>
        <v>16.41</v>
      </c>
      <c r="L10" s="9">
        <v>80</v>
      </c>
      <c r="M10" s="9">
        <v>34.5</v>
      </c>
      <c r="N10" s="9">
        <f>ROUND((L10+M10)*0.15,2)</f>
        <v>17.18</v>
      </c>
      <c r="O10" s="9">
        <f>ROUND(E10+H10+K10+N10,2)</f>
        <v>91.21</v>
      </c>
      <c r="P10" s="13" t="s">
        <v>36</v>
      </c>
      <c r="Q10" s="11"/>
    </row>
    <row r="11" ht="15" spans="1:17">
      <c r="A11" s="14" t="s">
        <v>37</v>
      </c>
      <c r="B11" s="10" t="s">
        <v>38</v>
      </c>
      <c r="C11" s="9">
        <v>76.5</v>
      </c>
      <c r="D11" s="9">
        <v>9</v>
      </c>
      <c r="E11" s="9">
        <f>(C11+D11)*0.2</f>
        <v>17.1</v>
      </c>
      <c r="F11" s="9">
        <v>83</v>
      </c>
      <c r="G11" s="9">
        <v>0</v>
      </c>
      <c r="H11" s="9">
        <f>F11/2</f>
        <v>41.5</v>
      </c>
      <c r="I11" s="9">
        <v>92.36</v>
      </c>
      <c r="J11" s="9">
        <v>8</v>
      </c>
      <c r="K11" s="9">
        <f>ROUND((I11+J11)*0.15,2)</f>
        <v>15.05</v>
      </c>
      <c r="L11" s="9">
        <v>80</v>
      </c>
      <c r="M11" s="9">
        <v>35</v>
      </c>
      <c r="N11" s="9">
        <f>ROUND((L11+M11)*0.15,2)</f>
        <v>17.25</v>
      </c>
      <c r="O11" s="9">
        <f>ROUND(E11+H11+K11+N11,2)</f>
        <v>90.9</v>
      </c>
      <c r="P11" s="13" t="s">
        <v>39</v>
      </c>
      <c r="Q11" s="11"/>
    </row>
    <row r="12" ht="15" spans="1:17">
      <c r="A12" s="15" t="s">
        <v>40</v>
      </c>
      <c r="B12" s="8" t="s">
        <v>41</v>
      </c>
      <c r="C12" s="9">
        <v>87.4</v>
      </c>
      <c r="D12" s="9">
        <v>2</v>
      </c>
      <c r="E12" s="9">
        <f>(C12+D12)*0.2</f>
        <v>17.88</v>
      </c>
      <c r="F12" s="9">
        <v>85</v>
      </c>
      <c r="G12" s="9">
        <v>0</v>
      </c>
      <c r="H12" s="9">
        <f>F12/2</f>
        <v>42.5</v>
      </c>
      <c r="I12" s="9">
        <v>92.32</v>
      </c>
      <c r="J12" s="9">
        <v>12</v>
      </c>
      <c r="K12" s="9">
        <f>ROUND((I12+J12)*0.15,2)</f>
        <v>15.65</v>
      </c>
      <c r="L12" s="9">
        <v>80</v>
      </c>
      <c r="M12" s="9">
        <v>17</v>
      </c>
      <c r="N12" s="9">
        <f>ROUND((L12+M12)*0.15,2)</f>
        <v>14.55</v>
      </c>
      <c r="O12" s="9">
        <f>ROUND(E12+H12+K12+N12,2)</f>
        <v>90.58</v>
      </c>
      <c r="P12" s="13" t="s">
        <v>42</v>
      </c>
      <c r="Q12" s="11"/>
    </row>
    <row r="13" ht="15" spans="1:17">
      <c r="A13" s="14" t="s">
        <v>43</v>
      </c>
      <c r="B13" s="10" t="s">
        <v>44</v>
      </c>
      <c r="C13" s="9">
        <v>87.2</v>
      </c>
      <c r="D13" s="9">
        <v>3</v>
      </c>
      <c r="E13" s="9">
        <f>(C13+D13)*0.2</f>
        <v>18.04</v>
      </c>
      <c r="F13" s="9">
        <v>86.3</v>
      </c>
      <c r="G13" s="9">
        <v>0</v>
      </c>
      <c r="H13" s="9">
        <f>F13/2</f>
        <v>43.15</v>
      </c>
      <c r="I13" s="9">
        <v>90.24</v>
      </c>
      <c r="J13" s="9">
        <v>8</v>
      </c>
      <c r="K13" s="9">
        <f>ROUND((I13+J13)*0.15,2)</f>
        <v>14.74</v>
      </c>
      <c r="L13" s="9">
        <v>80</v>
      </c>
      <c r="M13" s="9">
        <v>22</v>
      </c>
      <c r="N13" s="9">
        <f>ROUND((L13+M13)*0.15,2)</f>
        <v>15.3</v>
      </c>
      <c r="O13" s="9">
        <f>ROUND(E13+H13+K13+N13,2)-1</f>
        <v>90.23</v>
      </c>
      <c r="P13" s="13" t="s">
        <v>45</v>
      </c>
      <c r="Q13" s="11" t="s">
        <v>46</v>
      </c>
    </row>
    <row r="14" ht="15" spans="1:17">
      <c r="A14" s="14" t="s">
        <v>47</v>
      </c>
      <c r="B14" s="10" t="s">
        <v>48</v>
      </c>
      <c r="C14" s="9">
        <v>90.6</v>
      </c>
      <c r="D14" s="9">
        <v>8</v>
      </c>
      <c r="E14" s="9">
        <f>(C14+D14)*0.2</f>
        <v>19.72</v>
      </c>
      <c r="F14" s="9">
        <v>85.1</v>
      </c>
      <c r="G14" s="9">
        <v>0</v>
      </c>
      <c r="H14" s="9">
        <f>F14/2</f>
        <v>42.55</v>
      </c>
      <c r="I14" s="9">
        <v>93.07</v>
      </c>
      <c r="J14" s="9">
        <v>5</v>
      </c>
      <c r="K14" s="9">
        <f>ROUND((I14+J14)*0.15,2)</f>
        <v>14.71</v>
      </c>
      <c r="L14" s="9">
        <v>80</v>
      </c>
      <c r="M14" s="9">
        <v>8</v>
      </c>
      <c r="N14" s="9">
        <f>ROUND((L14+M14)*0.15,2)</f>
        <v>13.2</v>
      </c>
      <c r="O14" s="9">
        <f>ROUND(E14+H14+K14+N14,2)</f>
        <v>90.18</v>
      </c>
      <c r="P14" s="13" t="s">
        <v>49</v>
      </c>
      <c r="Q14" s="11"/>
    </row>
    <row r="15" ht="15" spans="1:17">
      <c r="A15" s="15" t="s">
        <v>50</v>
      </c>
      <c r="B15" s="8" t="s">
        <v>51</v>
      </c>
      <c r="C15" s="9">
        <v>89.5</v>
      </c>
      <c r="D15" s="9">
        <v>2</v>
      </c>
      <c r="E15" s="9">
        <f>(C15+D15)*0.2</f>
        <v>18.3</v>
      </c>
      <c r="F15" s="9">
        <v>84.7</v>
      </c>
      <c r="G15" s="9">
        <v>0</v>
      </c>
      <c r="H15" s="9">
        <f>F15/2</f>
        <v>42.35</v>
      </c>
      <c r="I15" s="9">
        <v>91.55</v>
      </c>
      <c r="J15" s="9">
        <v>10</v>
      </c>
      <c r="K15" s="9">
        <f>ROUND((I15+J15)*0.15,2)</f>
        <v>15.23</v>
      </c>
      <c r="L15" s="9">
        <v>80</v>
      </c>
      <c r="M15" s="9">
        <v>15</v>
      </c>
      <c r="N15" s="9">
        <f>ROUND((L15+M15)*0.15,2)</f>
        <v>14.25</v>
      </c>
      <c r="O15" s="9">
        <f>ROUND(E15+H15+K15+N15,2)</f>
        <v>90.13</v>
      </c>
      <c r="P15" s="13" t="s">
        <v>52</v>
      </c>
      <c r="Q15" s="11"/>
    </row>
    <row r="16" ht="15" spans="1:17">
      <c r="A16" s="15" t="s">
        <v>53</v>
      </c>
      <c r="B16" s="8" t="s">
        <v>54</v>
      </c>
      <c r="C16" s="9">
        <v>83.3</v>
      </c>
      <c r="D16" s="9">
        <v>6</v>
      </c>
      <c r="E16" s="9">
        <f>(C16+D16)*0.2</f>
        <v>17.86</v>
      </c>
      <c r="F16" s="9">
        <v>82.2</v>
      </c>
      <c r="G16" s="9">
        <v>0</v>
      </c>
      <c r="H16" s="9">
        <f>F16/2</f>
        <v>41.1</v>
      </c>
      <c r="I16" s="9">
        <v>90.38</v>
      </c>
      <c r="J16" s="9">
        <v>10</v>
      </c>
      <c r="K16" s="9">
        <f>ROUND((I16+J16)*0.15,2)</f>
        <v>15.06</v>
      </c>
      <c r="L16" s="9">
        <v>80</v>
      </c>
      <c r="M16" s="9">
        <v>26</v>
      </c>
      <c r="N16" s="9">
        <f>ROUND((L16+M16)*0.15,2)</f>
        <v>15.9</v>
      </c>
      <c r="O16" s="9">
        <f>ROUND(E16+H16+K16+N16,2)</f>
        <v>89.92</v>
      </c>
      <c r="P16" s="13" t="s">
        <v>55</v>
      </c>
      <c r="Q16" s="11"/>
    </row>
    <row r="17" ht="15" spans="1:17">
      <c r="A17" s="14" t="s">
        <v>56</v>
      </c>
      <c r="B17" s="10" t="s">
        <v>57</v>
      </c>
      <c r="C17" s="9">
        <v>82.3</v>
      </c>
      <c r="D17" s="9">
        <v>2</v>
      </c>
      <c r="E17" s="9">
        <f>(C17+D17)*0.2</f>
        <v>16.86</v>
      </c>
      <c r="F17" s="9">
        <v>85.3</v>
      </c>
      <c r="G17" s="9">
        <v>0</v>
      </c>
      <c r="H17" s="9">
        <f>F17/2</f>
        <v>42.65</v>
      </c>
      <c r="I17" s="9">
        <v>95.73</v>
      </c>
      <c r="J17" s="9">
        <v>10</v>
      </c>
      <c r="K17" s="9">
        <f>ROUND((I17+J17)*0.15,2)</f>
        <v>15.86</v>
      </c>
      <c r="L17" s="9">
        <v>80</v>
      </c>
      <c r="M17" s="9">
        <v>15</v>
      </c>
      <c r="N17" s="9">
        <f>ROUND((L17+M17)*0.15,2)</f>
        <v>14.25</v>
      </c>
      <c r="O17" s="9">
        <f>ROUND(E17+H17+K17+N17,2)</f>
        <v>89.62</v>
      </c>
      <c r="P17" s="13" t="s">
        <v>58</v>
      </c>
      <c r="Q17" s="11"/>
    </row>
    <row r="18" ht="15" spans="1:17">
      <c r="A18" s="8" t="s">
        <v>59</v>
      </c>
      <c r="B18" s="8" t="s">
        <v>60</v>
      </c>
      <c r="C18" s="9">
        <v>85.3</v>
      </c>
      <c r="D18" s="9">
        <v>0</v>
      </c>
      <c r="E18" s="9">
        <f>(C18+D18)*0.2</f>
        <v>17.06</v>
      </c>
      <c r="F18" s="9">
        <v>87</v>
      </c>
      <c r="G18" s="9">
        <v>0</v>
      </c>
      <c r="H18" s="9">
        <f>F18/2</f>
        <v>43.5</v>
      </c>
      <c r="I18" s="9">
        <v>91.19</v>
      </c>
      <c r="J18" s="9">
        <v>16</v>
      </c>
      <c r="K18" s="9">
        <f>ROUND((I18+J18)*0.15,2)</f>
        <v>16.08</v>
      </c>
      <c r="L18" s="9">
        <v>80</v>
      </c>
      <c r="M18" s="9">
        <v>5</v>
      </c>
      <c r="N18" s="9">
        <f>ROUND((L18+M18)*0.15,2)</f>
        <v>12.75</v>
      </c>
      <c r="O18" s="9">
        <f>ROUND(E18+H18+K18+N18,2)</f>
        <v>89.39</v>
      </c>
      <c r="P18" s="13" t="s">
        <v>61</v>
      </c>
      <c r="Q18" s="11"/>
    </row>
    <row r="19" ht="15" spans="1:17">
      <c r="A19" s="15" t="s">
        <v>62</v>
      </c>
      <c r="B19" s="8" t="s">
        <v>63</v>
      </c>
      <c r="C19" s="9">
        <v>83.7</v>
      </c>
      <c r="D19" s="9">
        <v>0</v>
      </c>
      <c r="E19" s="9">
        <f>(C19+D19)*0.2</f>
        <v>16.74</v>
      </c>
      <c r="F19" s="9">
        <v>85</v>
      </c>
      <c r="G19" s="9">
        <v>0</v>
      </c>
      <c r="H19" s="9">
        <f>F19/2</f>
        <v>42.5</v>
      </c>
      <c r="I19" s="9">
        <v>94.79</v>
      </c>
      <c r="J19" s="9">
        <v>6</v>
      </c>
      <c r="K19" s="9">
        <f>ROUND((I19+J19)*0.15,2)</f>
        <v>15.12</v>
      </c>
      <c r="L19" s="9">
        <v>80</v>
      </c>
      <c r="M19" s="9">
        <v>19.5</v>
      </c>
      <c r="N19" s="9">
        <f>ROUND((L19+M19)*0.15,2)</f>
        <v>14.93</v>
      </c>
      <c r="O19" s="9">
        <f>ROUND(E19+H19+K19+N19,2)</f>
        <v>89.29</v>
      </c>
      <c r="P19" s="13" t="s">
        <v>64</v>
      </c>
      <c r="Q19" s="11"/>
    </row>
    <row r="20" ht="15" spans="1:17">
      <c r="A20" s="14" t="s">
        <v>65</v>
      </c>
      <c r="B20" s="10" t="s">
        <v>66</v>
      </c>
      <c r="C20" s="9">
        <v>83.1</v>
      </c>
      <c r="D20" s="9">
        <v>2</v>
      </c>
      <c r="E20" s="9">
        <f>(C20+D20)*0.2</f>
        <v>17.02</v>
      </c>
      <c r="F20" s="9">
        <v>83.6</v>
      </c>
      <c r="G20" s="9">
        <v>0</v>
      </c>
      <c r="H20" s="9">
        <f>F20/2</f>
        <v>41.8</v>
      </c>
      <c r="I20" s="12">
        <v>93.5</v>
      </c>
      <c r="J20" s="9">
        <v>10</v>
      </c>
      <c r="K20" s="9">
        <f>ROUND((I20+J20)*0.15,2)</f>
        <v>15.53</v>
      </c>
      <c r="L20" s="9">
        <v>80</v>
      </c>
      <c r="M20" s="9">
        <v>19</v>
      </c>
      <c r="N20" s="9">
        <f>ROUND((L20+M20)*0.15,2)</f>
        <v>14.85</v>
      </c>
      <c r="O20" s="9">
        <f>ROUND(E20+H20+K20+N20,2)</f>
        <v>89.2</v>
      </c>
      <c r="P20" s="13" t="s">
        <v>67</v>
      </c>
      <c r="Q20" s="11"/>
    </row>
    <row r="21" ht="15" spans="1:17">
      <c r="A21" s="14" t="s">
        <v>68</v>
      </c>
      <c r="B21" s="10" t="s">
        <v>69</v>
      </c>
      <c r="C21" s="9">
        <v>89.5</v>
      </c>
      <c r="D21" s="9">
        <v>2</v>
      </c>
      <c r="E21" s="9">
        <f>(C21+D21)*0.2</f>
        <v>18.3</v>
      </c>
      <c r="F21" s="9">
        <v>81.4</v>
      </c>
      <c r="G21" s="9">
        <v>0</v>
      </c>
      <c r="H21" s="9">
        <f>F21/2</f>
        <v>40.7</v>
      </c>
      <c r="I21" s="9">
        <v>94.51</v>
      </c>
      <c r="J21" s="9">
        <v>4</v>
      </c>
      <c r="K21" s="9">
        <f>ROUND((I21+J21)*0.15,2)</f>
        <v>14.78</v>
      </c>
      <c r="L21" s="9">
        <v>80</v>
      </c>
      <c r="M21" s="9">
        <v>14.5</v>
      </c>
      <c r="N21" s="9">
        <f>ROUND((L21+M21)*0.15,2)</f>
        <v>14.18</v>
      </c>
      <c r="O21" s="9">
        <f>ROUND(E21+H21+K21+N21,2)</f>
        <v>87.96</v>
      </c>
      <c r="P21" s="13" t="s">
        <v>70</v>
      </c>
      <c r="Q21" s="11"/>
    </row>
    <row r="22" ht="15" spans="1:17">
      <c r="A22" s="10" t="s">
        <v>71</v>
      </c>
      <c r="B22" s="10" t="s">
        <v>72</v>
      </c>
      <c r="C22" s="9">
        <v>86.5</v>
      </c>
      <c r="D22" s="9">
        <v>0</v>
      </c>
      <c r="E22" s="9">
        <f>(C22+D22)*0.2</f>
        <v>17.3</v>
      </c>
      <c r="F22" s="9">
        <v>85.4</v>
      </c>
      <c r="G22" s="9">
        <v>0</v>
      </c>
      <c r="H22" s="9">
        <f>F22/2</f>
        <v>42.7</v>
      </c>
      <c r="I22" s="9">
        <v>89.12</v>
      </c>
      <c r="J22" s="9">
        <v>15</v>
      </c>
      <c r="K22" s="9">
        <f>ROUND((I22+J22)*0.15,2)</f>
        <v>15.62</v>
      </c>
      <c r="L22" s="9">
        <v>80</v>
      </c>
      <c r="M22" s="9">
        <v>2</v>
      </c>
      <c r="N22" s="9">
        <f>ROUND((L22+M22)*0.15,2)</f>
        <v>12.3</v>
      </c>
      <c r="O22" s="9">
        <f>ROUND(E22+H22+K22+N22,2)</f>
        <v>87.92</v>
      </c>
      <c r="P22" s="13" t="s">
        <v>73</v>
      </c>
      <c r="Q22" s="11"/>
    </row>
    <row r="23" ht="15" spans="1:17">
      <c r="A23" s="10" t="s">
        <v>74</v>
      </c>
      <c r="B23" s="10" t="s">
        <v>75</v>
      </c>
      <c r="C23" s="9">
        <v>80.4</v>
      </c>
      <c r="D23" s="9">
        <v>0</v>
      </c>
      <c r="E23" s="9">
        <f>(C23+D23)*0.2</f>
        <v>16.08</v>
      </c>
      <c r="F23" s="9">
        <v>87.8</v>
      </c>
      <c r="G23" s="9">
        <v>0</v>
      </c>
      <c r="H23" s="9">
        <f>F23/2</f>
        <v>43.9</v>
      </c>
      <c r="I23" s="9">
        <v>91.44</v>
      </c>
      <c r="J23" s="9">
        <v>8</v>
      </c>
      <c r="K23" s="9">
        <f>ROUND((I23+J23)*0.15,2)</f>
        <v>14.92</v>
      </c>
      <c r="L23" s="9">
        <v>80</v>
      </c>
      <c r="M23" s="9">
        <v>6.5</v>
      </c>
      <c r="N23" s="9">
        <f>ROUND((L23+M23)*0.15,2)</f>
        <v>12.98</v>
      </c>
      <c r="O23" s="9">
        <f>ROUND(E23+H23+K23+N23,2)</f>
        <v>87.88</v>
      </c>
      <c r="P23" s="13" t="s">
        <v>76</v>
      </c>
      <c r="Q23" s="11"/>
    </row>
    <row r="24" ht="15" spans="1:17">
      <c r="A24" s="10" t="s">
        <v>77</v>
      </c>
      <c r="B24" s="10" t="s">
        <v>78</v>
      </c>
      <c r="C24" s="9">
        <v>86.4</v>
      </c>
      <c r="D24" s="9">
        <v>0</v>
      </c>
      <c r="E24" s="9">
        <f>(C24+D24)*0.2</f>
        <v>17.28</v>
      </c>
      <c r="F24" s="9">
        <v>87.2</v>
      </c>
      <c r="G24" s="9">
        <v>0</v>
      </c>
      <c r="H24" s="9">
        <f>F24/2</f>
        <v>43.6</v>
      </c>
      <c r="I24" s="9">
        <v>89.82</v>
      </c>
      <c r="J24" s="9">
        <v>8</v>
      </c>
      <c r="K24" s="9">
        <f>ROUND((I24+J24)*0.15,2)</f>
        <v>14.67</v>
      </c>
      <c r="L24" s="9">
        <v>80</v>
      </c>
      <c r="M24" s="9">
        <v>0</v>
      </c>
      <c r="N24" s="9">
        <f>ROUND((L24+M24)*0.15,2)</f>
        <v>12</v>
      </c>
      <c r="O24" s="9">
        <f>ROUND(E24+H24+K24+N24,2)</f>
        <v>87.55</v>
      </c>
      <c r="P24" s="13" t="s">
        <v>79</v>
      </c>
      <c r="Q24" s="11"/>
    </row>
    <row r="25" ht="15" spans="1:17">
      <c r="A25" s="8" t="s">
        <v>80</v>
      </c>
      <c r="B25" s="8" t="s">
        <v>81</v>
      </c>
      <c r="C25" s="9">
        <v>86.8</v>
      </c>
      <c r="D25" s="9">
        <v>0</v>
      </c>
      <c r="E25" s="9">
        <f>(C25+D25)*0.2</f>
        <v>17.36</v>
      </c>
      <c r="F25" s="9">
        <v>86.5</v>
      </c>
      <c r="G25" s="9">
        <v>0</v>
      </c>
      <c r="H25" s="9">
        <f>F25/2</f>
        <v>43.25</v>
      </c>
      <c r="I25" s="9">
        <v>89.31</v>
      </c>
      <c r="J25" s="9">
        <v>8</v>
      </c>
      <c r="K25" s="9">
        <f>ROUND((I25+J25)*0.15,2)</f>
        <v>14.6</v>
      </c>
      <c r="L25" s="9">
        <v>80</v>
      </c>
      <c r="M25" s="9">
        <v>2</v>
      </c>
      <c r="N25" s="9">
        <f>ROUND((L25+M25)*0.15,2)</f>
        <v>12.3</v>
      </c>
      <c r="O25" s="9">
        <f>ROUND(E25+H25+K25+N25,2)</f>
        <v>87.51</v>
      </c>
      <c r="P25" s="13" t="s">
        <v>82</v>
      </c>
      <c r="Q25" s="11"/>
    </row>
    <row r="26" ht="15" spans="1:17">
      <c r="A26" s="15" t="s">
        <v>83</v>
      </c>
      <c r="B26" s="8" t="s">
        <v>84</v>
      </c>
      <c r="C26" s="9">
        <v>84.7</v>
      </c>
      <c r="D26" s="9">
        <v>0</v>
      </c>
      <c r="E26" s="9">
        <f>(C26+D26)*0.2</f>
        <v>16.94</v>
      </c>
      <c r="F26" s="9">
        <v>84.1</v>
      </c>
      <c r="G26" s="9">
        <v>0</v>
      </c>
      <c r="H26" s="9">
        <f>F26/2</f>
        <v>42.05</v>
      </c>
      <c r="I26" s="9">
        <v>91.03</v>
      </c>
      <c r="J26" s="9">
        <v>6</v>
      </c>
      <c r="K26" s="9">
        <f>ROUND((I26+J26)*0.15,2)</f>
        <v>14.55</v>
      </c>
      <c r="L26" s="9">
        <v>80</v>
      </c>
      <c r="M26" s="9">
        <v>18</v>
      </c>
      <c r="N26" s="9">
        <f>ROUND((L26+M26)*0.15,2)</f>
        <v>14.7</v>
      </c>
      <c r="O26" s="9">
        <f>ROUND(E26+H26+K26+N26,2)-1</f>
        <v>87.24</v>
      </c>
      <c r="P26" s="13" t="s">
        <v>85</v>
      </c>
      <c r="Q26" s="11" t="s">
        <v>46</v>
      </c>
    </row>
    <row r="27" ht="15" spans="1:17">
      <c r="A27" s="14" t="s">
        <v>86</v>
      </c>
      <c r="B27" s="10" t="s">
        <v>87</v>
      </c>
      <c r="C27" s="9">
        <v>88.5</v>
      </c>
      <c r="D27" s="9">
        <v>2</v>
      </c>
      <c r="E27" s="9">
        <f>(C27+D27)*0.2</f>
        <v>18.1</v>
      </c>
      <c r="F27" s="9">
        <v>85</v>
      </c>
      <c r="G27" s="9">
        <v>0</v>
      </c>
      <c r="H27" s="9">
        <f>F27/2</f>
        <v>42.5</v>
      </c>
      <c r="I27" s="9">
        <v>92.04</v>
      </c>
      <c r="J27" s="9">
        <v>0</v>
      </c>
      <c r="K27" s="9">
        <f>ROUND((I27+J27)*0.15,2)</f>
        <v>13.81</v>
      </c>
      <c r="L27" s="9">
        <v>80</v>
      </c>
      <c r="M27" s="9">
        <v>8</v>
      </c>
      <c r="N27" s="9">
        <f>ROUND((L27+M27)*0.15,2)</f>
        <v>13.2</v>
      </c>
      <c r="O27" s="9">
        <f>ROUND(E27+H27+K27+N27,2)-1</f>
        <v>86.61</v>
      </c>
      <c r="P27" s="13" t="s">
        <v>88</v>
      </c>
      <c r="Q27" s="11" t="s">
        <v>46</v>
      </c>
    </row>
    <row r="28" ht="15" spans="1:17">
      <c r="A28" s="10" t="s">
        <v>89</v>
      </c>
      <c r="B28" s="10" t="s">
        <v>90</v>
      </c>
      <c r="C28" s="9">
        <v>87</v>
      </c>
      <c r="D28" s="9">
        <v>0</v>
      </c>
      <c r="E28" s="9">
        <f>(C28+D28)*0.2</f>
        <v>17.4</v>
      </c>
      <c r="F28" s="9">
        <v>87</v>
      </c>
      <c r="G28" s="9">
        <v>0</v>
      </c>
      <c r="H28" s="9">
        <f>F28/HARMEAN(2)</f>
        <v>43.5</v>
      </c>
      <c r="I28" s="9">
        <v>91.28</v>
      </c>
      <c r="J28" s="9">
        <v>0</v>
      </c>
      <c r="K28" s="9">
        <f>ROUND((I28+J28)*0.15,2)</f>
        <v>13.69</v>
      </c>
      <c r="L28" s="9">
        <v>80</v>
      </c>
      <c r="M28" s="9">
        <v>0</v>
      </c>
      <c r="N28" s="9">
        <f>ROUND((L28+M28)*0.15,2)</f>
        <v>12</v>
      </c>
      <c r="O28" s="9">
        <f>ROUND(E28+H28+K28+N28,2)</f>
        <v>86.59</v>
      </c>
      <c r="P28" s="13" t="s">
        <v>91</v>
      </c>
      <c r="Q28" s="11"/>
    </row>
    <row r="29" ht="15" spans="1:17">
      <c r="A29" s="14" t="s">
        <v>92</v>
      </c>
      <c r="B29" s="10" t="s">
        <v>93</v>
      </c>
      <c r="C29" s="9">
        <v>84.3</v>
      </c>
      <c r="D29" s="9">
        <v>0</v>
      </c>
      <c r="E29" s="9">
        <f>(C29+D29)*0.2</f>
        <v>16.86</v>
      </c>
      <c r="F29" s="9">
        <v>85</v>
      </c>
      <c r="G29" s="9">
        <v>0</v>
      </c>
      <c r="H29" s="9">
        <f>F29/2</f>
        <v>42.5</v>
      </c>
      <c r="I29" s="9">
        <v>94.96</v>
      </c>
      <c r="J29" s="9">
        <v>4</v>
      </c>
      <c r="K29" s="9">
        <f>ROUND((I29+J29)*0.15,2)</f>
        <v>14.84</v>
      </c>
      <c r="L29" s="9">
        <v>80</v>
      </c>
      <c r="M29" s="9">
        <v>6</v>
      </c>
      <c r="N29" s="9">
        <f>ROUND((L29+M29)*0.15,2)</f>
        <v>12.9</v>
      </c>
      <c r="O29" s="9">
        <f>ROUND(E29+H29+K29+N29,2)-1</f>
        <v>86.1</v>
      </c>
      <c r="P29" s="13" t="s">
        <v>94</v>
      </c>
      <c r="Q29" s="11" t="s">
        <v>46</v>
      </c>
    </row>
    <row r="30" ht="15" spans="1:17">
      <c r="A30" s="10" t="s">
        <v>95</v>
      </c>
      <c r="B30" s="10" t="s">
        <v>96</v>
      </c>
      <c r="C30" s="9">
        <v>80.1</v>
      </c>
      <c r="D30" s="9">
        <v>0</v>
      </c>
      <c r="E30" s="9">
        <f>(C30+D30)*0.2</f>
        <v>16.02</v>
      </c>
      <c r="F30" s="9">
        <v>86.2</v>
      </c>
      <c r="G30" s="9">
        <v>0</v>
      </c>
      <c r="H30" s="9">
        <f>F30/2</f>
        <v>43.1</v>
      </c>
      <c r="I30" s="9">
        <v>88.12</v>
      </c>
      <c r="J30" s="9">
        <v>8</v>
      </c>
      <c r="K30" s="9">
        <f>ROUND((I30+J30)*0.15,2)</f>
        <v>14.42</v>
      </c>
      <c r="L30" s="9">
        <v>80</v>
      </c>
      <c r="M30" s="9">
        <v>2</v>
      </c>
      <c r="N30" s="9">
        <f>ROUND((L30+M30)*0.15,2)</f>
        <v>12.3</v>
      </c>
      <c r="O30" s="9">
        <f t="shared" ref="O27:O37" si="0">ROUND(E30+H30+K30+N30,2)</f>
        <v>85.84</v>
      </c>
      <c r="P30" s="13" t="s">
        <v>97</v>
      </c>
      <c r="Q30" s="11"/>
    </row>
    <row r="31" ht="15" spans="1:17">
      <c r="A31" s="8" t="s">
        <v>98</v>
      </c>
      <c r="B31" s="8" t="s">
        <v>99</v>
      </c>
      <c r="C31" s="9">
        <v>83.5</v>
      </c>
      <c r="D31" s="9">
        <v>0</v>
      </c>
      <c r="E31" s="9">
        <f>(C31+D31)*0.2</f>
        <v>16.7</v>
      </c>
      <c r="F31" s="9">
        <v>83.9</v>
      </c>
      <c r="G31" s="9">
        <v>0</v>
      </c>
      <c r="H31" s="9">
        <f>F31/2</f>
        <v>41.95</v>
      </c>
      <c r="I31" s="9">
        <v>89.41</v>
      </c>
      <c r="J31" s="9">
        <v>8</v>
      </c>
      <c r="K31" s="9">
        <f>ROUND((I31+J31)*0.15,2)</f>
        <v>14.61</v>
      </c>
      <c r="L31" s="9">
        <v>80</v>
      </c>
      <c r="M31" s="9">
        <v>2</v>
      </c>
      <c r="N31" s="9">
        <f>ROUND((L31+M31)*0.15,2)</f>
        <v>12.3</v>
      </c>
      <c r="O31" s="9">
        <f t="shared" si="0"/>
        <v>85.56</v>
      </c>
      <c r="P31" s="13" t="s">
        <v>100</v>
      </c>
      <c r="Q31" s="11"/>
    </row>
    <row r="32" ht="15" spans="1:17">
      <c r="A32" s="8" t="s">
        <v>101</v>
      </c>
      <c r="B32" s="8" t="s">
        <v>102</v>
      </c>
      <c r="C32" s="9">
        <v>81.7</v>
      </c>
      <c r="D32" s="9">
        <v>0</v>
      </c>
      <c r="E32" s="9">
        <f>(C32+D32)*0.2</f>
        <v>16.34</v>
      </c>
      <c r="F32" s="9">
        <v>82</v>
      </c>
      <c r="G32" s="9">
        <v>0</v>
      </c>
      <c r="H32" s="9">
        <f>F32/2</f>
        <v>41</v>
      </c>
      <c r="I32" s="9">
        <v>92.63</v>
      </c>
      <c r="J32" s="9">
        <v>12</v>
      </c>
      <c r="K32" s="9">
        <f>ROUND((I32+J32)*0.15,2)</f>
        <v>15.69</v>
      </c>
      <c r="L32" s="9">
        <v>80</v>
      </c>
      <c r="M32" s="9">
        <v>2</v>
      </c>
      <c r="N32" s="9">
        <f>ROUND((L32+M32)*0.15,2)</f>
        <v>12.3</v>
      </c>
      <c r="O32" s="9">
        <f t="shared" si="0"/>
        <v>85.33</v>
      </c>
      <c r="P32" s="13" t="s">
        <v>103</v>
      </c>
      <c r="Q32" s="11"/>
    </row>
    <row r="33" ht="15" spans="1:17">
      <c r="A33" s="15" t="s">
        <v>104</v>
      </c>
      <c r="B33" s="8" t="s">
        <v>105</v>
      </c>
      <c r="C33" s="9">
        <v>85.4</v>
      </c>
      <c r="D33" s="9">
        <v>2</v>
      </c>
      <c r="E33" s="9">
        <f>(C33+D33)*0.2</f>
        <v>17.48</v>
      </c>
      <c r="F33" s="9">
        <v>80.7</v>
      </c>
      <c r="G33" s="9">
        <v>0</v>
      </c>
      <c r="H33" s="9">
        <f>F33/2</f>
        <v>40.35</v>
      </c>
      <c r="I33" s="9">
        <v>91.33</v>
      </c>
      <c r="J33" s="9">
        <v>0</v>
      </c>
      <c r="K33" s="9">
        <f>ROUND((I33+J33)*0.15,2)</f>
        <v>13.7</v>
      </c>
      <c r="L33" s="9">
        <v>80</v>
      </c>
      <c r="M33" s="9">
        <v>11</v>
      </c>
      <c r="N33" s="9">
        <f>ROUND((L33+M33)*0.15,2)</f>
        <v>13.65</v>
      </c>
      <c r="O33" s="9">
        <f t="shared" si="0"/>
        <v>85.18</v>
      </c>
      <c r="P33" s="13" t="s">
        <v>106</v>
      </c>
      <c r="Q33" s="11"/>
    </row>
    <row r="34" ht="15" spans="1:17">
      <c r="A34" s="10" t="s">
        <v>107</v>
      </c>
      <c r="B34" s="10" t="s">
        <v>108</v>
      </c>
      <c r="C34" s="9">
        <v>78.3</v>
      </c>
      <c r="D34" s="9">
        <v>0</v>
      </c>
      <c r="E34" s="9">
        <f>(C34+D34)*0.2</f>
        <v>15.66</v>
      </c>
      <c r="F34" s="9">
        <v>85</v>
      </c>
      <c r="G34" s="9">
        <v>0</v>
      </c>
      <c r="H34" s="9">
        <f>F34/2</f>
        <v>42.5</v>
      </c>
      <c r="I34" s="9">
        <v>89.01</v>
      </c>
      <c r="J34" s="9">
        <v>6</v>
      </c>
      <c r="K34" s="9">
        <f>ROUND((I34+J34)*0.15,2)</f>
        <v>14.25</v>
      </c>
      <c r="L34" s="9">
        <v>80</v>
      </c>
      <c r="M34" s="9">
        <v>4</v>
      </c>
      <c r="N34" s="9">
        <f>ROUND((L34+M34)*0.15,2)</f>
        <v>12.6</v>
      </c>
      <c r="O34" s="9">
        <f t="shared" si="0"/>
        <v>85.01</v>
      </c>
      <c r="P34" s="13" t="s">
        <v>109</v>
      </c>
      <c r="Q34" s="11"/>
    </row>
    <row r="35" ht="15" spans="1:17">
      <c r="A35" s="14" t="s">
        <v>110</v>
      </c>
      <c r="B35" s="10" t="s">
        <v>111</v>
      </c>
      <c r="C35" s="9">
        <v>81.9</v>
      </c>
      <c r="D35" s="9">
        <v>2</v>
      </c>
      <c r="E35" s="9">
        <f>(C35+D35)*0.2</f>
        <v>16.78</v>
      </c>
      <c r="F35" s="9">
        <v>82.1</v>
      </c>
      <c r="G35" s="9">
        <v>0</v>
      </c>
      <c r="H35" s="9">
        <f>F35/2</f>
        <v>41.05</v>
      </c>
      <c r="I35" s="9">
        <v>90.31</v>
      </c>
      <c r="J35" s="9">
        <v>0</v>
      </c>
      <c r="K35" s="9">
        <f>ROUND((I35+J35)*0.15,2)</f>
        <v>13.55</v>
      </c>
      <c r="L35" s="9">
        <v>80</v>
      </c>
      <c r="M35" s="9">
        <v>7</v>
      </c>
      <c r="N35" s="9">
        <f>ROUND((L35+M35)*0.15,2)</f>
        <v>13.05</v>
      </c>
      <c r="O35" s="9">
        <f t="shared" si="0"/>
        <v>84.43</v>
      </c>
      <c r="P35" s="13" t="s">
        <v>112</v>
      </c>
      <c r="Q35" s="11"/>
    </row>
    <row r="36" ht="15" spans="1:17">
      <c r="A36" s="8" t="s">
        <v>113</v>
      </c>
      <c r="B36" s="8" t="s">
        <v>114</v>
      </c>
      <c r="C36" s="9">
        <v>77.9</v>
      </c>
      <c r="D36" s="9">
        <v>0</v>
      </c>
      <c r="E36" s="9">
        <f>(C36+D36)*0.2</f>
        <v>15.58</v>
      </c>
      <c r="F36" s="9">
        <v>83</v>
      </c>
      <c r="G36" s="9">
        <v>0</v>
      </c>
      <c r="H36" s="9">
        <f>F36/2</f>
        <v>41.5</v>
      </c>
      <c r="I36" s="9">
        <v>90.09</v>
      </c>
      <c r="J36" s="9">
        <v>8</v>
      </c>
      <c r="K36" s="9">
        <f>ROUND((I36+J36)*0.15,2)</f>
        <v>14.71</v>
      </c>
      <c r="L36" s="9">
        <v>80</v>
      </c>
      <c r="M36" s="9">
        <v>4</v>
      </c>
      <c r="N36" s="9">
        <f>ROUND((L36+M36)*0.15,2)</f>
        <v>12.6</v>
      </c>
      <c r="O36" s="9">
        <f t="shared" si="0"/>
        <v>84.39</v>
      </c>
      <c r="P36" s="13" t="s">
        <v>115</v>
      </c>
      <c r="Q36" s="11"/>
    </row>
    <row r="37" ht="15" spans="1:17">
      <c r="A37" s="8" t="s">
        <v>116</v>
      </c>
      <c r="B37" s="8" t="s">
        <v>117</v>
      </c>
      <c r="C37" s="9">
        <v>84.4</v>
      </c>
      <c r="D37" s="9">
        <v>0</v>
      </c>
      <c r="E37" s="9">
        <f>(C37+D37)*0.2</f>
        <v>16.88</v>
      </c>
      <c r="F37" s="9">
        <v>79.8</v>
      </c>
      <c r="G37" s="9">
        <v>0</v>
      </c>
      <c r="H37" s="9">
        <f>F37/2</f>
        <v>39.9</v>
      </c>
      <c r="I37" s="12">
        <v>89.9</v>
      </c>
      <c r="J37" s="9">
        <v>8</v>
      </c>
      <c r="K37" s="9">
        <f>ROUND((I37+J37)*0.15,2)</f>
        <v>14.69</v>
      </c>
      <c r="L37" s="9">
        <v>80</v>
      </c>
      <c r="M37" s="9">
        <v>4</v>
      </c>
      <c r="N37" s="9">
        <f>ROUND((L37+M37)*0.15,2)</f>
        <v>12.6</v>
      </c>
      <c r="O37" s="9">
        <f t="shared" si="0"/>
        <v>84.07</v>
      </c>
      <c r="P37" s="13" t="s">
        <v>118</v>
      </c>
      <c r="Q37" s="11"/>
    </row>
    <row r="38" ht="15" spans="1:17">
      <c r="A38" s="15" t="s">
        <v>119</v>
      </c>
      <c r="B38" s="8" t="s">
        <v>120</v>
      </c>
      <c r="C38" s="9">
        <v>71.9</v>
      </c>
      <c r="D38" s="9">
        <v>0</v>
      </c>
      <c r="E38" s="9">
        <f>(C38+D38)*0.2</f>
        <v>14.38</v>
      </c>
      <c r="F38" s="9">
        <v>87.4</v>
      </c>
      <c r="G38" s="9">
        <v>0</v>
      </c>
      <c r="H38" s="9">
        <f>F38/2</f>
        <v>43.7</v>
      </c>
      <c r="I38" s="9">
        <v>89.83</v>
      </c>
      <c r="J38" s="9">
        <v>4</v>
      </c>
      <c r="K38" s="9">
        <f>ROUND((I38+J38)*0.15,2)</f>
        <v>14.07</v>
      </c>
      <c r="L38" s="9">
        <v>80</v>
      </c>
      <c r="M38" s="9">
        <v>5</v>
      </c>
      <c r="N38" s="9">
        <f>ROUND((L38+M38)*0.15,2)</f>
        <v>12.75</v>
      </c>
      <c r="O38" s="9">
        <f>ROUND(E38+H38+K38+N38,2)-1</f>
        <v>83.9</v>
      </c>
      <c r="P38" s="13" t="s">
        <v>121</v>
      </c>
      <c r="Q38" s="11" t="s">
        <v>46</v>
      </c>
    </row>
    <row r="39" ht="15" spans="1:17">
      <c r="A39" s="14" t="s">
        <v>122</v>
      </c>
      <c r="B39" s="10" t="s">
        <v>123</v>
      </c>
      <c r="C39" s="9">
        <v>77.5</v>
      </c>
      <c r="D39" s="9">
        <v>0</v>
      </c>
      <c r="E39" s="9">
        <f>(C39+D39)*0.2</f>
        <v>15.5</v>
      </c>
      <c r="F39" s="9">
        <v>80</v>
      </c>
      <c r="G39" s="9">
        <v>0</v>
      </c>
      <c r="H39" s="9">
        <f>F39/2</f>
        <v>40</v>
      </c>
      <c r="I39" s="9">
        <v>88.26</v>
      </c>
      <c r="J39" s="9">
        <v>6</v>
      </c>
      <c r="K39" s="9">
        <f>ROUND((I39+J39)*0.15,2)</f>
        <v>14.14</v>
      </c>
      <c r="L39" s="9">
        <v>80</v>
      </c>
      <c r="M39" s="9">
        <v>0</v>
      </c>
      <c r="N39" s="9">
        <f>ROUND((L39+M39)*0.15,2)</f>
        <v>12</v>
      </c>
      <c r="O39" s="9">
        <f>ROUND(E39+H39+K39+N39,2)-1</f>
        <v>80.64</v>
      </c>
      <c r="P39" s="13" t="s">
        <v>124</v>
      </c>
      <c r="Q39" s="11" t="s">
        <v>46</v>
      </c>
    </row>
    <row r="40" ht="15" spans="1:17">
      <c r="A40" s="15" t="s">
        <v>125</v>
      </c>
      <c r="B40" s="8" t="s">
        <v>126</v>
      </c>
      <c r="C40" s="9">
        <v>76.4</v>
      </c>
      <c r="D40" s="9">
        <v>6</v>
      </c>
      <c r="E40" s="9">
        <f>(C40+D40)*0.2</f>
        <v>16.48</v>
      </c>
      <c r="F40" s="9">
        <v>71.3</v>
      </c>
      <c r="G40" s="9">
        <v>0</v>
      </c>
      <c r="H40" s="9">
        <f>F40/2</f>
        <v>35.65</v>
      </c>
      <c r="I40" s="9">
        <v>86.87</v>
      </c>
      <c r="J40" s="9">
        <v>6</v>
      </c>
      <c r="K40" s="9">
        <f>ROUND((I40+J40)*0.15,2)</f>
        <v>13.93</v>
      </c>
      <c r="L40" s="9">
        <v>80</v>
      </c>
      <c r="M40" s="9">
        <v>12</v>
      </c>
      <c r="N40" s="9">
        <f>ROUND((L40+M40)*0.15,2)</f>
        <v>13.8</v>
      </c>
      <c r="O40" s="9">
        <f t="shared" ref="O40:O45" si="1">ROUND(E40+H40+K40+N40,2)</f>
        <v>79.86</v>
      </c>
      <c r="P40" s="13" t="s">
        <v>127</v>
      </c>
      <c r="Q40" s="11"/>
    </row>
    <row r="41" ht="15" spans="1:17">
      <c r="A41" s="8" t="s">
        <v>128</v>
      </c>
      <c r="B41" s="8" t="s">
        <v>129</v>
      </c>
      <c r="C41" s="9">
        <v>79.8</v>
      </c>
      <c r="D41" s="9">
        <v>0</v>
      </c>
      <c r="E41" s="9">
        <f>(C41+D41)*0.2</f>
        <v>15.96</v>
      </c>
      <c r="F41" s="9">
        <v>66</v>
      </c>
      <c r="G41" s="9">
        <v>0</v>
      </c>
      <c r="H41" s="9">
        <f>F41/2</f>
        <v>33</v>
      </c>
      <c r="I41" s="9">
        <v>87.74</v>
      </c>
      <c r="J41" s="9">
        <v>0</v>
      </c>
      <c r="K41" s="9">
        <f>ROUND((I41+J41)*0.15,2)</f>
        <v>13.16</v>
      </c>
      <c r="L41" s="9">
        <v>80</v>
      </c>
      <c r="M41" s="9">
        <v>0</v>
      </c>
      <c r="N41" s="9">
        <f>ROUND((L41+M41)*0.15,2)</f>
        <v>12</v>
      </c>
      <c r="O41" s="9">
        <f t="shared" si="1"/>
        <v>74.12</v>
      </c>
      <c r="P41" s="13" t="s">
        <v>130</v>
      </c>
      <c r="Q41" s="11"/>
    </row>
    <row r="42" ht="15" spans="1:17">
      <c r="A42" s="8" t="s">
        <v>131</v>
      </c>
      <c r="B42" s="8" t="s">
        <v>132</v>
      </c>
      <c r="C42" s="9">
        <v>45.9</v>
      </c>
      <c r="D42" s="9">
        <v>0</v>
      </c>
      <c r="E42" s="9">
        <f>(C42+D42)*0.2</f>
        <v>9.18</v>
      </c>
      <c r="F42" s="9">
        <v>35.6</v>
      </c>
      <c r="G42" s="9">
        <v>0</v>
      </c>
      <c r="H42" s="9">
        <f>F42/2</f>
        <v>17.8</v>
      </c>
      <c r="I42" s="9">
        <v>88</v>
      </c>
      <c r="J42" s="9">
        <v>0</v>
      </c>
      <c r="K42" s="9">
        <v>13.2</v>
      </c>
      <c r="L42" s="9">
        <v>80</v>
      </c>
      <c r="M42" s="9">
        <v>1</v>
      </c>
      <c r="N42" s="9">
        <f>ROUND((L42+M42)*0.15,2)</f>
        <v>12.15</v>
      </c>
      <c r="O42" s="9">
        <f t="shared" si="1"/>
        <v>52.33</v>
      </c>
      <c r="P42" s="13" t="s">
        <v>133</v>
      </c>
      <c r="Q42" s="11"/>
    </row>
    <row r="43" ht="15" spans="1:17">
      <c r="A43" s="8" t="s">
        <v>134</v>
      </c>
      <c r="B43" s="8" t="s">
        <v>135</v>
      </c>
      <c r="C43" s="9">
        <v>36</v>
      </c>
      <c r="D43" s="9">
        <v>0</v>
      </c>
      <c r="E43" s="9">
        <f>(C43+D43)*0.2</f>
        <v>7.2</v>
      </c>
      <c r="F43" s="9">
        <v>32.2</v>
      </c>
      <c r="G43" s="9">
        <v>0</v>
      </c>
      <c r="H43" s="9">
        <f>F43/2</f>
        <v>16.1</v>
      </c>
      <c r="I43" s="9">
        <v>44.85</v>
      </c>
      <c r="J43" s="9">
        <v>8</v>
      </c>
      <c r="K43" s="9">
        <f>ROUND((I43+J43)*0.15,2)</f>
        <v>7.93</v>
      </c>
      <c r="L43" s="9">
        <v>80</v>
      </c>
      <c r="M43" s="9">
        <v>0</v>
      </c>
      <c r="N43" s="9">
        <f>ROUND((L43+M43)*0.15,2)</f>
        <v>12</v>
      </c>
      <c r="O43" s="9">
        <f t="shared" si="1"/>
        <v>43.23</v>
      </c>
      <c r="P43" s="13" t="s">
        <v>136</v>
      </c>
      <c r="Q43" s="11"/>
    </row>
    <row r="44" ht="15" spans="1:17">
      <c r="A44" s="10" t="s">
        <v>137</v>
      </c>
      <c r="B44" s="10" t="s">
        <v>138</v>
      </c>
      <c r="C44" s="9">
        <v>28.5</v>
      </c>
      <c r="D44" s="9">
        <v>0</v>
      </c>
      <c r="E44" s="9">
        <f>(C44+D44)*0.2</f>
        <v>5.7</v>
      </c>
      <c r="F44" s="9">
        <v>20</v>
      </c>
      <c r="G44" s="9">
        <v>0</v>
      </c>
      <c r="H44" s="9">
        <f>F44/2</f>
        <v>10</v>
      </c>
      <c r="I44" s="9">
        <v>60</v>
      </c>
      <c r="J44" s="9">
        <v>0</v>
      </c>
      <c r="K44" s="9">
        <v>9</v>
      </c>
      <c r="L44" s="9">
        <v>80</v>
      </c>
      <c r="M44" s="9">
        <v>0</v>
      </c>
      <c r="N44" s="9">
        <f>ROUND((L44+M44)*0.15,2)</f>
        <v>12</v>
      </c>
      <c r="O44" s="9">
        <f t="shared" si="1"/>
        <v>36.7</v>
      </c>
      <c r="P44" s="13" t="s">
        <v>139</v>
      </c>
      <c r="Q44" s="11"/>
    </row>
    <row r="45" ht="15" spans="1:17">
      <c r="A45" s="15" t="s">
        <v>140</v>
      </c>
      <c r="B45" s="8" t="s">
        <v>141</v>
      </c>
      <c r="C45" s="9">
        <v>19.4</v>
      </c>
      <c r="D45" s="9">
        <v>0</v>
      </c>
      <c r="E45" s="9">
        <f>(C45+D45)*0.2</f>
        <v>3.88</v>
      </c>
      <c r="F45" s="9">
        <v>19.6</v>
      </c>
      <c r="G45" s="9">
        <v>0</v>
      </c>
      <c r="H45" s="9">
        <f>F45/2</f>
        <v>9.8</v>
      </c>
      <c r="I45" s="9">
        <v>70.52</v>
      </c>
      <c r="J45" s="9">
        <v>0</v>
      </c>
      <c r="K45" s="9">
        <f>ROUND((I45+J45)*0.15,2)</f>
        <v>10.58</v>
      </c>
      <c r="L45" s="9">
        <v>80</v>
      </c>
      <c r="M45" s="9">
        <v>0</v>
      </c>
      <c r="N45" s="9">
        <f>ROUND((L45+M45)*0.15,2)</f>
        <v>12</v>
      </c>
      <c r="O45" s="9">
        <f t="shared" si="1"/>
        <v>36.26</v>
      </c>
      <c r="P45" s="13" t="s">
        <v>142</v>
      </c>
      <c r="Q45" s="11"/>
    </row>
  </sheetData>
  <sortState ref="A8:P45">
    <sortCondition ref="O8:O45" descending="1"/>
  </sortState>
  <mergeCells count="14">
    <mergeCell ref="A3:D3"/>
    <mergeCell ref="E3:H3"/>
    <mergeCell ref="I3:L3"/>
    <mergeCell ref="M3:Q3"/>
    <mergeCell ref="C4:E4"/>
    <mergeCell ref="F4:H4"/>
    <mergeCell ref="I4:K4"/>
    <mergeCell ref="L4:N4"/>
    <mergeCell ref="A4:A6"/>
    <mergeCell ref="B4:B6"/>
    <mergeCell ref="O4:O6"/>
    <mergeCell ref="P4:P6"/>
    <mergeCell ref="Q4:Q6"/>
    <mergeCell ref="A1:Q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阳</cp:lastModifiedBy>
  <dcterms:created xsi:type="dcterms:W3CDTF">2023-09-02T04:43:00Z</dcterms:created>
  <dcterms:modified xsi:type="dcterms:W3CDTF">2023-09-02T06:03:23Z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B86B22C8DF37416ABE54CFC5F09C4C08_13</vt:lpwstr>
  </property>
  <property fmtid="{D5CDD505-2E9C-101B-9397-08002B2CF9AE}" pid="3" name="KSOProductBuildVer">
    <vt:lpwstr>2052-11.1.0.14309</vt:lpwstr>
  </property>
</Properties>
</file>