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Sheet1!$A$11:$R$45</definedName>
  </definedNames>
  <calcPr calcId="144525"/>
</workbook>
</file>

<file path=xl/sharedStrings.xml><?xml version="1.0" encoding="utf-8"?>
<sst xmlns="http://schemas.openxmlformats.org/spreadsheetml/2006/main" count="120" uniqueCount="97">
  <si>
    <r>
      <rPr>
        <sz val="16"/>
        <color rgb="FF000000"/>
        <rFont val="仿宋"/>
        <charset val="134"/>
      </rPr>
      <t>附件2：</t>
    </r>
    <r>
      <rPr>
        <sz val="14"/>
        <color rgb="FF000000"/>
        <rFont val="仿宋"/>
        <charset val="134"/>
      </rPr>
      <t>学期综合素质测评表</t>
    </r>
  </si>
  <si>
    <r>
      <rPr>
        <sz val="11"/>
        <color rgb="FF000000"/>
        <rFont val="宋体"/>
        <charset val="134"/>
      </rPr>
      <t>安徽中澳科技职业学院</t>
    </r>
    <r>
      <rPr>
        <u/>
        <sz val="11"/>
        <color rgb="FF000000"/>
        <rFont val="宋体"/>
        <charset val="134"/>
      </rPr>
      <t xml:space="preserve"> 2022 </t>
    </r>
    <r>
      <rPr>
        <sz val="11"/>
        <color rgb="FF000000"/>
        <rFont val="宋体"/>
        <charset val="134"/>
      </rPr>
      <t>至</t>
    </r>
    <r>
      <rPr>
        <u/>
        <sz val="11"/>
        <color rgb="FF000000"/>
        <rFont val="宋体"/>
        <charset val="134"/>
      </rPr>
      <t xml:space="preserve"> 2023 </t>
    </r>
    <r>
      <rPr>
        <sz val="11"/>
        <color rgb="FF000000"/>
        <rFont val="宋体"/>
        <charset val="134"/>
      </rPr>
      <t>学年综合素质测评表</t>
    </r>
  </si>
  <si>
    <t xml:space="preserve"> 系部： 管理系        班级：2021级酒店管理  专业：酒店管理             辅导员：桂佳
</t>
  </si>
  <si>
    <t>学号</t>
  </si>
  <si>
    <t>姓名</t>
  </si>
  <si>
    <t>德 育 分 数</t>
  </si>
  <si>
    <t>智育分数</t>
  </si>
  <si>
    <t>身心素质分数</t>
  </si>
  <si>
    <t>能 力 分 数</t>
  </si>
  <si>
    <t>综合分数</t>
  </si>
  <si>
    <t>减分后综合分数</t>
  </si>
  <si>
    <t>减
分
标
注
(*)</t>
  </si>
  <si>
    <t>综合排名</t>
  </si>
  <si>
    <t>基准分</t>
  </si>
  <si>
    <t>加减</t>
  </si>
  <si>
    <t>课程</t>
  </si>
  <si>
    <t>80分</t>
  </si>
  <si>
    <t>分值</t>
  </si>
  <si>
    <t>小计</t>
  </si>
  <si>
    <t>平均分</t>
  </si>
  <si>
    <t>分数</t>
  </si>
  <si>
    <t>202101050139</t>
  </si>
  <si>
    <t>张烨</t>
  </si>
  <si>
    <t>202101050106</t>
  </si>
  <si>
    <t>何祝楠</t>
  </si>
  <si>
    <t>202101050118</t>
  </si>
  <si>
    <t>宁侠敏</t>
  </si>
  <si>
    <t>202101050129</t>
  </si>
  <si>
    <t>王雅楠</t>
  </si>
  <si>
    <t>202101050128</t>
  </si>
  <si>
    <t>王训池</t>
  </si>
  <si>
    <t>202101050136</t>
  </si>
  <si>
    <t>张凤</t>
  </si>
  <si>
    <t>202101050131
202101050106</t>
  </si>
  <si>
    <t>夏慧敏</t>
  </si>
  <si>
    <t>202101050130</t>
  </si>
  <si>
    <t>吴清源</t>
  </si>
  <si>
    <t>202101050112</t>
  </si>
  <si>
    <t>李海雨</t>
  </si>
  <si>
    <t>202101050135</t>
  </si>
  <si>
    <t>张宝定</t>
  </si>
  <si>
    <t>整改-1</t>
  </si>
  <si>
    <t>专业课补考不参加奖学金评选</t>
  </si>
  <si>
    <t>202101050140</t>
  </si>
  <si>
    <t>周玉</t>
  </si>
  <si>
    <t>202101050132</t>
  </si>
  <si>
    <t>徐志</t>
  </si>
  <si>
    <t>202101050116</t>
  </si>
  <si>
    <t>刘倩倩</t>
  </si>
  <si>
    <t>202101050102</t>
  </si>
  <si>
    <t>曹梅</t>
  </si>
  <si>
    <t>202101050114</t>
  </si>
  <si>
    <t>李芹</t>
  </si>
  <si>
    <t>202101050133</t>
  </si>
  <si>
    <t>晏雨悦</t>
  </si>
  <si>
    <t>202101050141</t>
  </si>
  <si>
    <t>朱春秋</t>
  </si>
  <si>
    <t>202101050104</t>
  </si>
  <si>
    <t>豆会慧</t>
  </si>
  <si>
    <t>202101050138</t>
  </si>
  <si>
    <t>张阳光</t>
  </si>
  <si>
    <t>202101050137</t>
  </si>
  <si>
    <t>张雯静</t>
  </si>
  <si>
    <t>202101050124</t>
  </si>
  <si>
    <t>汤海婷</t>
  </si>
  <si>
    <t>202101070238</t>
  </si>
  <si>
    <t>周诺</t>
  </si>
  <si>
    <t>202101050101</t>
  </si>
  <si>
    <t>蔡文静</t>
  </si>
  <si>
    <t>202101050127</t>
  </si>
  <si>
    <t>王思洋</t>
  </si>
  <si>
    <t>202101050108</t>
  </si>
  <si>
    <t>江如畅</t>
  </si>
  <si>
    <t>202101050117</t>
  </si>
  <si>
    <t>明宏超</t>
  </si>
  <si>
    <t>202101050110</t>
  </si>
  <si>
    <t>亢金睿</t>
  </si>
  <si>
    <t>202101050111</t>
  </si>
  <si>
    <t>李帆</t>
  </si>
  <si>
    <t>202101040115</t>
  </si>
  <si>
    <t>刘旭</t>
  </si>
  <si>
    <t>202101050120</t>
  </si>
  <si>
    <t>邵如梦</t>
  </si>
  <si>
    <t>202101050115</t>
  </si>
  <si>
    <t>林俊杰</t>
  </si>
  <si>
    <t>202101050119</t>
  </si>
  <si>
    <t>乔传旭</t>
  </si>
  <si>
    <t>202101050113</t>
  </si>
  <si>
    <t>李良骏</t>
  </si>
  <si>
    <t>202104010344</t>
  </si>
  <si>
    <t>周宇杰</t>
  </si>
  <si>
    <r>
      <rPr>
        <sz val="11"/>
        <color indexed="8"/>
        <rFont val="宋体"/>
        <charset val="134"/>
      </rPr>
      <t>备注</t>
    </r>
  </si>
  <si>
    <r>
      <rPr>
        <sz val="11"/>
        <color indexed="8"/>
        <rFont val="宋体"/>
        <charset val="134"/>
      </rPr>
      <t>此表一式两份，系部存一份，一份报学生处（另附电子档）。</t>
    </r>
  </si>
  <si>
    <t>能力</t>
  </si>
  <si>
    <t>院级三等奖学金</t>
  </si>
  <si>
    <t>院级三好学生</t>
  </si>
  <si>
    <t>德育：献血证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</si>
</sst>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_);[Red]\(0.00\)"/>
    <numFmt numFmtId="178" formatCode="0.00_ "/>
  </numFmts>
  <fonts count="31">
    <font>
      <sz val="12"/>
      <name val="宋体"/>
      <charset val="134"/>
    </font>
    <font>
      <sz val="16"/>
      <name val="仿宋"/>
      <charset val="134"/>
    </font>
    <font>
      <sz val="11"/>
      <color rgb="FF000000"/>
      <name val="宋体"/>
      <charset val="134"/>
    </font>
    <font>
      <sz val="11"/>
      <color theme="1"/>
      <name val="SimSun"/>
      <charset val="134"/>
    </font>
    <font>
      <sz val="11"/>
      <color theme="1"/>
      <name val="宋体"/>
      <charset val="134"/>
    </font>
    <font>
      <sz val="11"/>
      <name val="SimSu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rgb="FF000000"/>
      <name val="仿宋"/>
      <charset val="134"/>
    </font>
    <font>
      <sz val="14"/>
      <color rgb="FF000000"/>
      <name val="仿宋"/>
      <charset val="134"/>
    </font>
    <font>
      <u/>
      <sz val="11"/>
      <color rgb="FF000000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5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 applyFont="1" applyAlignment="1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2</xdr:row>
      <xdr:rowOff>0</xdr:rowOff>
    </xdr:from>
    <xdr:ext cx="3810000" cy="2164997"/>
    <xdr:pic>
      <xdr:nvPicPr>
        <xdr:cNvPr id="2" name="图片 1"/>
        <xdr:cNvPicPr/>
      </xdr:nvPicPr>
      <xdr:blipFill>
        <a:blip r:embed="rId1" r:link="rId2"/>
        <a:stretch>
          <a:fillRect/>
        </a:stretch>
      </xdr:blipFill>
      <xdr:spPr>
        <a:xfrm>
          <a:off x="0" y="381000"/>
          <a:ext cx="3810000" cy="21647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3810000" cy="1386586"/>
    <xdr:pic>
      <xdr:nvPicPr>
        <xdr:cNvPr id="3" name="图片 2"/>
        <xdr:cNvPicPr/>
      </xdr:nvPicPr>
      <xdr:blipFill>
        <a:blip r:embed="rId3" r:link="rId2"/>
        <a:stretch>
          <a:fillRect/>
        </a:stretch>
      </xdr:blipFill>
      <xdr:spPr>
        <a:xfrm>
          <a:off x="0" y="5334000"/>
          <a:ext cx="3810000" cy="138620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3810000" cy="2259189"/>
    <xdr:pic>
      <xdr:nvPicPr>
        <xdr:cNvPr id="4" name="图片 3"/>
        <xdr:cNvPicPr/>
      </xdr:nvPicPr>
      <xdr:blipFill>
        <a:blip r:embed="rId4" r:link="rId2"/>
        <a:stretch>
          <a:fillRect/>
        </a:stretch>
      </xdr:blipFill>
      <xdr:spPr>
        <a:xfrm>
          <a:off x="0" y="2857500"/>
          <a:ext cx="3810000" cy="225869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5"/>
  <sheetViews>
    <sheetView tabSelected="1" zoomScale="70" zoomScaleNormal="70" workbookViewId="0">
      <selection activeCell="D13" sqref="D13"/>
    </sheetView>
  </sheetViews>
  <sheetFormatPr defaultColWidth="8.925" defaultRowHeight="15"/>
  <cols>
    <col min="1" max="1" width="14.625" style="2"/>
    <col min="2" max="2" width="9" style="2"/>
    <col min="6" max="6" width="9.65833333333333" style="3" customWidth="1"/>
    <col min="15" max="15" width="11.4583333333333" style="3" customWidth="1"/>
    <col min="16" max="17" width="8.13333333333333" style="2" customWidth="1"/>
    <col min="18" max="18" width="7.94166666666667" customWidth="1"/>
    <col min="19" max="19" width="27.9666666666667" customWidth="1"/>
  </cols>
  <sheetData>
    <row r="1" ht="20.25" customHeight="1" spans="1:14">
      <c r="A1" s="4" t="s">
        <v>0</v>
      </c>
      <c r="M1" s="35"/>
      <c r="N1" s="2"/>
    </row>
    <row r="2" ht="14.25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15.75" customHeight="1" spans="1:18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ht="15.75" customHeight="1" spans="1:18">
      <c r="A4" s="6" t="s">
        <v>3</v>
      </c>
      <c r="B4" s="6" t="s">
        <v>4</v>
      </c>
      <c r="C4" s="7" t="s">
        <v>5</v>
      </c>
      <c r="D4" s="6"/>
      <c r="E4" s="6"/>
      <c r="F4" s="8" t="s">
        <v>6</v>
      </c>
      <c r="G4" s="6"/>
      <c r="H4" s="6"/>
      <c r="I4" s="6" t="s">
        <v>7</v>
      </c>
      <c r="J4" s="6"/>
      <c r="K4" s="6"/>
      <c r="L4" s="6" t="s">
        <v>8</v>
      </c>
      <c r="M4" s="6"/>
      <c r="N4" s="6"/>
      <c r="O4" s="8" t="s">
        <v>9</v>
      </c>
      <c r="P4" s="6" t="s">
        <v>10</v>
      </c>
      <c r="Q4" s="39"/>
      <c r="R4" s="10" t="s">
        <v>11</v>
      </c>
    </row>
    <row r="5" ht="14.25" customHeight="1" spans="1:18">
      <c r="A5" s="6"/>
      <c r="B5" s="6"/>
      <c r="C5" s="7"/>
      <c r="D5" s="6"/>
      <c r="E5" s="6"/>
      <c r="F5" s="8"/>
      <c r="G5" s="6"/>
      <c r="H5" s="6"/>
      <c r="I5" s="6"/>
      <c r="J5" s="6"/>
      <c r="K5" s="6"/>
      <c r="L5" s="6"/>
      <c r="M5" s="6"/>
      <c r="N5" s="6"/>
      <c r="O5" s="8"/>
      <c r="P5" s="6"/>
      <c r="Q5" s="40" t="s">
        <v>12</v>
      </c>
      <c r="R5" s="41"/>
    </row>
    <row r="6" ht="14.25" customHeight="1" spans="1:18">
      <c r="A6" s="6"/>
      <c r="B6" s="6"/>
      <c r="C6" s="7"/>
      <c r="D6" s="6"/>
      <c r="E6" s="6"/>
      <c r="F6" s="8"/>
      <c r="G6" s="6"/>
      <c r="H6" s="6"/>
      <c r="I6" s="6"/>
      <c r="J6" s="6"/>
      <c r="K6" s="6"/>
      <c r="L6" s="6"/>
      <c r="M6" s="6"/>
      <c r="N6" s="6"/>
      <c r="O6" s="8"/>
      <c r="P6" s="6"/>
      <c r="Q6" s="40"/>
      <c r="R6" s="41"/>
    </row>
    <row r="7" ht="15.75" customHeight="1" spans="1:18">
      <c r="A7" s="6"/>
      <c r="B7" s="6"/>
      <c r="C7" s="7" t="s">
        <v>13</v>
      </c>
      <c r="D7" s="6" t="s">
        <v>14</v>
      </c>
      <c r="E7" s="9">
        <v>0.2</v>
      </c>
      <c r="F7" s="8" t="s">
        <v>15</v>
      </c>
      <c r="G7" s="10" t="s">
        <v>14</v>
      </c>
      <c r="H7" s="9">
        <v>0.5</v>
      </c>
      <c r="I7" s="6" t="s">
        <v>13</v>
      </c>
      <c r="J7" s="6" t="s">
        <v>14</v>
      </c>
      <c r="K7" s="9">
        <v>0.15</v>
      </c>
      <c r="L7" s="6" t="s">
        <v>13</v>
      </c>
      <c r="M7" s="6" t="s">
        <v>14</v>
      </c>
      <c r="N7" s="9">
        <v>0.15</v>
      </c>
      <c r="O7" s="8"/>
      <c r="P7" s="6"/>
      <c r="Q7" s="40"/>
      <c r="R7" s="41"/>
    </row>
    <row r="8" ht="14.25" customHeight="1" spans="1:18">
      <c r="A8" s="6"/>
      <c r="B8" s="6"/>
      <c r="C8" s="6"/>
      <c r="D8" s="6"/>
      <c r="E8" s="9"/>
      <c r="F8" s="6"/>
      <c r="G8" s="11"/>
      <c r="H8" s="9"/>
      <c r="I8" s="6"/>
      <c r="J8" s="6"/>
      <c r="K8" s="9"/>
      <c r="L8" s="6"/>
      <c r="M8" s="6"/>
      <c r="N8" s="9"/>
      <c r="O8" s="8"/>
      <c r="P8" s="6"/>
      <c r="Q8" s="40"/>
      <c r="R8" s="41"/>
    </row>
    <row r="9" ht="15.75" customHeight="1" spans="1:18">
      <c r="A9" s="6"/>
      <c r="B9" s="6"/>
      <c r="C9" s="12" t="s">
        <v>16</v>
      </c>
      <c r="D9" s="6" t="s">
        <v>17</v>
      </c>
      <c r="E9" s="6" t="s">
        <v>18</v>
      </c>
      <c r="F9" s="8" t="s">
        <v>19</v>
      </c>
      <c r="G9" s="6" t="s">
        <v>17</v>
      </c>
      <c r="H9" s="6" t="s">
        <v>18</v>
      </c>
      <c r="I9" s="6" t="s">
        <v>19</v>
      </c>
      <c r="J9" s="6" t="s">
        <v>17</v>
      </c>
      <c r="K9" s="6" t="s">
        <v>18</v>
      </c>
      <c r="L9" s="10" t="s">
        <v>16</v>
      </c>
      <c r="M9" s="6" t="s">
        <v>20</v>
      </c>
      <c r="N9" s="6" t="s">
        <v>18</v>
      </c>
      <c r="O9" s="8"/>
      <c r="P9" s="6"/>
      <c r="Q9" s="40"/>
      <c r="R9" s="41"/>
    </row>
    <row r="10" ht="14.25" customHeight="1" spans="1:18">
      <c r="A10" s="6"/>
      <c r="B10" s="6"/>
      <c r="C10" s="13"/>
      <c r="D10" s="6"/>
      <c r="E10" s="6"/>
      <c r="F10" s="6"/>
      <c r="G10" s="6"/>
      <c r="H10" s="6"/>
      <c r="I10" s="6"/>
      <c r="J10" s="6"/>
      <c r="K10" s="6"/>
      <c r="L10" s="11"/>
      <c r="M10" s="6"/>
      <c r="N10" s="6"/>
      <c r="O10" s="8"/>
      <c r="P10" s="6"/>
      <c r="Q10" s="42"/>
      <c r="R10" s="11"/>
    </row>
    <row r="11" customHeight="1" spans="1:18">
      <c r="A11" s="14" t="s">
        <v>21</v>
      </c>
      <c r="B11" s="15" t="s">
        <v>22</v>
      </c>
      <c r="C11" s="16">
        <v>78.95</v>
      </c>
      <c r="D11" s="17"/>
      <c r="E11" s="18">
        <f t="shared" ref="E11:E44" si="0">(C11+D11)*20%</f>
        <v>15.79</v>
      </c>
      <c r="F11" s="19">
        <v>93.174</v>
      </c>
      <c r="G11" s="20">
        <v>5</v>
      </c>
      <c r="H11" s="18">
        <f>(F11+G11)*50%</f>
        <v>49.087</v>
      </c>
      <c r="I11" s="36">
        <v>80</v>
      </c>
      <c r="J11" s="36">
        <v>2</v>
      </c>
      <c r="K11" s="18">
        <f t="shared" ref="K11:K16" si="1">(I11+J11)*15%</f>
        <v>12.3</v>
      </c>
      <c r="L11" s="36">
        <v>80</v>
      </c>
      <c r="M11" s="37">
        <v>32.5</v>
      </c>
      <c r="N11" s="36">
        <f t="shared" ref="N11:N34" si="2">(L11+M11)*0.15</f>
        <v>16.875</v>
      </c>
      <c r="O11" s="22">
        <f t="shared" ref="O11:O44" si="3">E11+H11+K11+N11</f>
        <v>94.052</v>
      </c>
      <c r="P11" s="37">
        <v>94.052</v>
      </c>
      <c r="Q11" s="37">
        <v>1</v>
      </c>
      <c r="R11" s="43"/>
    </row>
    <row r="12" customHeight="1" spans="1:18">
      <c r="A12" s="14" t="s">
        <v>23</v>
      </c>
      <c r="B12" s="15" t="s">
        <v>24</v>
      </c>
      <c r="C12" s="21">
        <v>93.25</v>
      </c>
      <c r="D12" s="18"/>
      <c r="E12" s="18">
        <f t="shared" si="0"/>
        <v>18.65</v>
      </c>
      <c r="F12" s="22">
        <v>91.215</v>
      </c>
      <c r="G12" s="20">
        <v>5</v>
      </c>
      <c r="H12" s="18">
        <f>(F12+G12)*50%</f>
        <v>48.1075</v>
      </c>
      <c r="I12" s="36">
        <v>80</v>
      </c>
      <c r="J12" s="36">
        <v>2</v>
      </c>
      <c r="K12" s="18">
        <f t="shared" si="1"/>
        <v>12.3</v>
      </c>
      <c r="L12" s="36">
        <v>80</v>
      </c>
      <c r="M12" s="36">
        <v>17</v>
      </c>
      <c r="N12" s="36">
        <f t="shared" si="2"/>
        <v>14.55</v>
      </c>
      <c r="O12" s="22">
        <f t="shared" si="3"/>
        <v>93.6075</v>
      </c>
      <c r="P12" s="19">
        <v>93.6075</v>
      </c>
      <c r="Q12" s="37">
        <v>2</v>
      </c>
      <c r="R12" s="43"/>
    </row>
    <row r="13" customHeight="1" spans="1:18">
      <c r="A13" s="14" t="s">
        <v>25</v>
      </c>
      <c r="B13" s="15" t="s">
        <v>26</v>
      </c>
      <c r="C13" s="21">
        <v>92.15</v>
      </c>
      <c r="D13" s="18"/>
      <c r="E13" s="18">
        <f t="shared" si="0"/>
        <v>18.43</v>
      </c>
      <c r="F13" s="22">
        <v>89.175</v>
      </c>
      <c r="G13" s="20">
        <v>5</v>
      </c>
      <c r="H13" s="18">
        <v>47.087</v>
      </c>
      <c r="I13" s="36">
        <v>80</v>
      </c>
      <c r="J13" s="36">
        <v>2</v>
      </c>
      <c r="K13" s="18">
        <f t="shared" si="1"/>
        <v>12.3</v>
      </c>
      <c r="L13" s="36">
        <v>80</v>
      </c>
      <c r="M13" s="36">
        <v>12.5</v>
      </c>
      <c r="N13" s="36">
        <f t="shared" si="2"/>
        <v>13.875</v>
      </c>
      <c r="O13" s="22">
        <f t="shared" si="3"/>
        <v>91.692</v>
      </c>
      <c r="P13" s="19">
        <v>91.692</v>
      </c>
      <c r="Q13" s="37">
        <v>3</v>
      </c>
      <c r="R13" s="43"/>
    </row>
    <row r="14" customHeight="1" spans="1:18">
      <c r="A14" s="14" t="s">
        <v>27</v>
      </c>
      <c r="B14" s="15" t="s">
        <v>28</v>
      </c>
      <c r="C14" s="21">
        <v>87.16</v>
      </c>
      <c r="D14" s="18"/>
      <c r="E14" s="18">
        <f t="shared" si="0"/>
        <v>17.432</v>
      </c>
      <c r="F14" s="22">
        <v>91.064</v>
      </c>
      <c r="G14" s="20">
        <v>5</v>
      </c>
      <c r="H14" s="18">
        <f>(F14+G14)*50%</f>
        <v>48.032</v>
      </c>
      <c r="I14" s="36">
        <v>80</v>
      </c>
      <c r="J14" s="36">
        <v>2</v>
      </c>
      <c r="K14" s="18">
        <f t="shared" si="1"/>
        <v>12.3</v>
      </c>
      <c r="L14" s="36">
        <v>80</v>
      </c>
      <c r="M14" s="36">
        <v>12.5</v>
      </c>
      <c r="N14" s="36">
        <f t="shared" si="2"/>
        <v>13.875</v>
      </c>
      <c r="O14" s="22">
        <f t="shared" si="3"/>
        <v>91.639</v>
      </c>
      <c r="P14" s="19">
        <v>91.639</v>
      </c>
      <c r="Q14" s="37">
        <v>4</v>
      </c>
      <c r="R14" s="43"/>
    </row>
    <row r="15" customHeight="1" spans="1:18">
      <c r="A15" s="14" t="s">
        <v>29</v>
      </c>
      <c r="B15" s="15" t="s">
        <v>30</v>
      </c>
      <c r="C15" s="21">
        <v>85.88</v>
      </c>
      <c r="D15" s="18"/>
      <c r="E15" s="18">
        <f t="shared" si="0"/>
        <v>17.176</v>
      </c>
      <c r="F15" s="22">
        <v>90.42</v>
      </c>
      <c r="G15" s="20">
        <v>5</v>
      </c>
      <c r="H15" s="18">
        <f>(F15+G15)*50%</f>
        <v>47.71</v>
      </c>
      <c r="I15" s="36">
        <v>80</v>
      </c>
      <c r="J15" s="36">
        <v>2</v>
      </c>
      <c r="K15" s="18">
        <f t="shared" si="1"/>
        <v>12.3</v>
      </c>
      <c r="L15" s="36">
        <v>80</v>
      </c>
      <c r="M15" s="36">
        <v>14.5</v>
      </c>
      <c r="N15" s="36">
        <f t="shared" si="2"/>
        <v>14.175</v>
      </c>
      <c r="O15" s="22">
        <f t="shared" si="3"/>
        <v>91.361</v>
      </c>
      <c r="P15" s="19">
        <v>91.361</v>
      </c>
      <c r="Q15" s="37">
        <v>5</v>
      </c>
      <c r="R15" s="43"/>
    </row>
    <row r="16" customHeight="1" spans="1:18">
      <c r="A16" s="14" t="s">
        <v>31</v>
      </c>
      <c r="B16" s="15" t="s">
        <v>32</v>
      </c>
      <c r="C16" s="21">
        <v>86.19</v>
      </c>
      <c r="D16" s="18">
        <v>3</v>
      </c>
      <c r="E16" s="18">
        <f t="shared" si="0"/>
        <v>17.838</v>
      </c>
      <c r="F16" s="19">
        <v>87.145</v>
      </c>
      <c r="G16" s="20"/>
      <c r="H16" s="18">
        <f>(F16+G16)*50%</f>
        <v>43.5725</v>
      </c>
      <c r="I16" s="36">
        <v>80</v>
      </c>
      <c r="J16" s="36">
        <v>2</v>
      </c>
      <c r="K16" s="18">
        <f t="shared" si="1"/>
        <v>12.3</v>
      </c>
      <c r="L16" s="36">
        <v>80</v>
      </c>
      <c r="M16" s="36">
        <v>19.5</v>
      </c>
      <c r="N16" s="36">
        <f t="shared" si="2"/>
        <v>14.925</v>
      </c>
      <c r="O16" s="22">
        <f t="shared" si="3"/>
        <v>88.6355</v>
      </c>
      <c r="P16" s="19">
        <v>88.6355</v>
      </c>
      <c r="Q16" s="37">
        <v>6</v>
      </c>
      <c r="R16" s="43"/>
    </row>
    <row r="17" customHeight="1" spans="1:18">
      <c r="A17" s="14" t="s">
        <v>33</v>
      </c>
      <c r="B17" s="15" t="s">
        <v>34</v>
      </c>
      <c r="C17" s="21">
        <v>93.7</v>
      </c>
      <c r="D17" s="18"/>
      <c r="E17" s="18">
        <f t="shared" si="0"/>
        <v>18.74</v>
      </c>
      <c r="F17" s="22">
        <v>90.471</v>
      </c>
      <c r="G17" s="20"/>
      <c r="H17" s="18">
        <v>45.236</v>
      </c>
      <c r="I17" s="36">
        <v>80</v>
      </c>
      <c r="J17" s="36">
        <v>2</v>
      </c>
      <c r="K17" s="18">
        <v>12.3</v>
      </c>
      <c r="L17" s="36">
        <v>80</v>
      </c>
      <c r="M17" s="37">
        <v>0.5</v>
      </c>
      <c r="N17" s="36">
        <f t="shared" si="2"/>
        <v>12.075</v>
      </c>
      <c r="O17" s="22">
        <f t="shared" si="3"/>
        <v>88.351</v>
      </c>
      <c r="P17" s="19">
        <v>88.351</v>
      </c>
      <c r="Q17" s="37">
        <v>7</v>
      </c>
      <c r="R17" s="43"/>
    </row>
    <row r="18" customHeight="1" spans="1:18">
      <c r="A18" s="14" t="s">
        <v>35</v>
      </c>
      <c r="B18" s="15" t="s">
        <v>36</v>
      </c>
      <c r="C18" s="16">
        <v>87</v>
      </c>
      <c r="D18" s="17"/>
      <c r="E18" s="18">
        <f t="shared" si="0"/>
        <v>17.4</v>
      </c>
      <c r="F18" s="19">
        <v>86.668</v>
      </c>
      <c r="G18" s="23">
        <v>5</v>
      </c>
      <c r="H18" s="18">
        <f t="shared" ref="H18:H39" si="4">(F18+G18)*50%</f>
        <v>45.834</v>
      </c>
      <c r="I18" s="36">
        <v>80</v>
      </c>
      <c r="J18" s="37">
        <v>2</v>
      </c>
      <c r="K18" s="18">
        <f>(I18+J18)*15%</f>
        <v>12.3</v>
      </c>
      <c r="L18" s="36">
        <v>80</v>
      </c>
      <c r="M18" s="37">
        <v>4</v>
      </c>
      <c r="N18" s="36">
        <f t="shared" si="2"/>
        <v>12.6</v>
      </c>
      <c r="O18" s="22">
        <f t="shared" si="3"/>
        <v>88.134</v>
      </c>
      <c r="P18" s="37">
        <v>88.134</v>
      </c>
      <c r="Q18" s="37">
        <v>8</v>
      </c>
      <c r="R18" s="43"/>
    </row>
    <row r="19" customHeight="1" spans="1:18">
      <c r="A19" s="14" t="s">
        <v>37</v>
      </c>
      <c r="B19" s="15" t="s">
        <v>38</v>
      </c>
      <c r="C19" s="16">
        <v>84.34</v>
      </c>
      <c r="D19" s="17"/>
      <c r="E19" s="18">
        <f t="shared" si="0"/>
        <v>16.868</v>
      </c>
      <c r="F19" s="19">
        <v>87.121</v>
      </c>
      <c r="G19" s="23">
        <v>5</v>
      </c>
      <c r="H19" s="18">
        <f t="shared" si="4"/>
        <v>46.0605</v>
      </c>
      <c r="I19" s="36">
        <v>80</v>
      </c>
      <c r="J19" s="37">
        <v>2</v>
      </c>
      <c r="K19" s="18">
        <f>(I19+J19)*15%</f>
        <v>12.3</v>
      </c>
      <c r="L19" s="36">
        <v>80</v>
      </c>
      <c r="M19" s="37">
        <v>4</v>
      </c>
      <c r="N19" s="36">
        <f t="shared" si="2"/>
        <v>12.6</v>
      </c>
      <c r="O19" s="22">
        <f t="shared" si="3"/>
        <v>87.8285</v>
      </c>
      <c r="P19" s="19">
        <v>87.8285</v>
      </c>
      <c r="Q19" s="37">
        <v>9</v>
      </c>
      <c r="R19" s="43"/>
    </row>
    <row r="20" s="1" customFormat="1" customHeight="1" spans="1:19">
      <c r="A20" s="24" t="s">
        <v>39</v>
      </c>
      <c r="B20" s="25" t="s">
        <v>40</v>
      </c>
      <c r="C20" s="26">
        <v>93.15</v>
      </c>
      <c r="D20" s="27"/>
      <c r="E20" s="27">
        <f t="shared" si="0"/>
        <v>18.63</v>
      </c>
      <c r="F20" s="28">
        <v>81.562</v>
      </c>
      <c r="G20" s="29">
        <v>5</v>
      </c>
      <c r="H20" s="27">
        <f t="shared" si="4"/>
        <v>43.281</v>
      </c>
      <c r="I20" s="38">
        <v>80</v>
      </c>
      <c r="J20" s="38">
        <v>2</v>
      </c>
      <c r="K20" s="27">
        <f>(I20+J20)*15%</f>
        <v>12.3</v>
      </c>
      <c r="L20" s="38">
        <v>80</v>
      </c>
      <c r="M20" s="38">
        <v>11</v>
      </c>
      <c r="N20" s="38">
        <f t="shared" si="2"/>
        <v>13.65</v>
      </c>
      <c r="O20" s="28">
        <f t="shared" si="3"/>
        <v>87.861</v>
      </c>
      <c r="P20" s="38">
        <v>86.861</v>
      </c>
      <c r="Q20" s="38">
        <v>10</v>
      </c>
      <c r="R20" s="44" t="s">
        <v>41</v>
      </c>
      <c r="S20" s="1" t="s">
        <v>42</v>
      </c>
    </row>
    <row r="21" customHeight="1" spans="1:18">
      <c r="A21" s="14" t="s">
        <v>43</v>
      </c>
      <c r="B21" s="15" t="s">
        <v>44</v>
      </c>
      <c r="C21" s="21">
        <v>92.1</v>
      </c>
      <c r="D21" s="18"/>
      <c r="E21" s="18">
        <f t="shared" si="0"/>
        <v>18.42</v>
      </c>
      <c r="F21" s="22">
        <v>87.504</v>
      </c>
      <c r="G21" s="23"/>
      <c r="H21" s="18">
        <f t="shared" si="4"/>
        <v>43.752</v>
      </c>
      <c r="I21" s="36">
        <v>80</v>
      </c>
      <c r="J21" s="36">
        <v>2</v>
      </c>
      <c r="K21" s="18">
        <v>12.3</v>
      </c>
      <c r="L21" s="36">
        <v>80</v>
      </c>
      <c r="M21" s="36">
        <v>2</v>
      </c>
      <c r="N21" s="36">
        <f t="shared" si="2"/>
        <v>12.3</v>
      </c>
      <c r="O21" s="22">
        <f t="shared" si="3"/>
        <v>86.772</v>
      </c>
      <c r="P21" s="19">
        <v>86.772</v>
      </c>
      <c r="Q21" s="37">
        <v>11</v>
      </c>
      <c r="R21" s="43"/>
    </row>
    <row r="22" customHeight="1" spans="1:18">
      <c r="A22" s="14" t="s">
        <v>45</v>
      </c>
      <c r="B22" s="15" t="s">
        <v>46</v>
      </c>
      <c r="C22" s="21">
        <v>88.83</v>
      </c>
      <c r="D22" s="17">
        <v>4</v>
      </c>
      <c r="E22" s="18">
        <f t="shared" si="0"/>
        <v>18.566</v>
      </c>
      <c r="F22" s="22">
        <v>86.177</v>
      </c>
      <c r="G22" s="20"/>
      <c r="H22" s="18">
        <f t="shared" si="4"/>
        <v>43.0885</v>
      </c>
      <c r="I22" s="36">
        <v>80</v>
      </c>
      <c r="J22" s="36">
        <v>2</v>
      </c>
      <c r="K22" s="18">
        <f t="shared" ref="K22:K44" si="5">(I22+J22)*15%</f>
        <v>12.3</v>
      </c>
      <c r="L22" s="36">
        <v>80</v>
      </c>
      <c r="M22" s="37">
        <v>11</v>
      </c>
      <c r="N22" s="36">
        <f t="shared" si="2"/>
        <v>13.65</v>
      </c>
      <c r="O22" s="22">
        <f t="shared" si="3"/>
        <v>87.6045</v>
      </c>
      <c r="P22" s="37">
        <v>86.605</v>
      </c>
      <c r="Q22" s="37">
        <v>12</v>
      </c>
      <c r="R22" s="43" t="s">
        <v>41</v>
      </c>
    </row>
    <row r="23" customHeight="1" spans="1:18">
      <c r="A23" s="14" t="s">
        <v>47</v>
      </c>
      <c r="B23" s="15" t="s">
        <v>48</v>
      </c>
      <c r="C23" s="16">
        <v>91.52</v>
      </c>
      <c r="D23" s="17"/>
      <c r="E23" s="18">
        <f t="shared" si="0"/>
        <v>18.304</v>
      </c>
      <c r="F23" s="19">
        <v>87.462</v>
      </c>
      <c r="G23" s="20"/>
      <c r="H23" s="18">
        <f t="shared" si="4"/>
        <v>43.731</v>
      </c>
      <c r="I23" s="36">
        <v>80</v>
      </c>
      <c r="J23" s="36">
        <v>2</v>
      </c>
      <c r="K23" s="18">
        <f t="shared" si="5"/>
        <v>12.3</v>
      </c>
      <c r="L23" s="36">
        <v>80</v>
      </c>
      <c r="M23" s="37"/>
      <c r="N23" s="36">
        <f t="shared" si="2"/>
        <v>12</v>
      </c>
      <c r="O23" s="22">
        <f t="shared" si="3"/>
        <v>86.335</v>
      </c>
      <c r="P23" s="37">
        <v>86.335</v>
      </c>
      <c r="Q23" s="37">
        <v>13</v>
      </c>
      <c r="R23" s="43"/>
    </row>
    <row r="24" customHeight="1" spans="1:18">
      <c r="A24" s="14" t="s">
        <v>49</v>
      </c>
      <c r="B24" s="15" t="s">
        <v>50</v>
      </c>
      <c r="C24" s="21">
        <v>89.4</v>
      </c>
      <c r="D24" s="17"/>
      <c r="E24" s="18">
        <f t="shared" si="0"/>
        <v>17.88</v>
      </c>
      <c r="F24" s="22">
        <v>88.109</v>
      </c>
      <c r="G24" s="20"/>
      <c r="H24" s="18">
        <f t="shared" si="4"/>
        <v>44.0545</v>
      </c>
      <c r="I24" s="36">
        <v>80</v>
      </c>
      <c r="J24" s="36">
        <v>2</v>
      </c>
      <c r="K24" s="18">
        <f t="shared" si="5"/>
        <v>12.3</v>
      </c>
      <c r="L24" s="36">
        <v>80</v>
      </c>
      <c r="M24" s="37"/>
      <c r="N24" s="36">
        <f t="shared" si="2"/>
        <v>12</v>
      </c>
      <c r="O24" s="22">
        <f t="shared" si="3"/>
        <v>86.2345</v>
      </c>
      <c r="P24" s="37">
        <v>86.2345</v>
      </c>
      <c r="Q24" s="37">
        <v>14</v>
      </c>
      <c r="R24" s="43"/>
    </row>
    <row r="25" customHeight="1" spans="1:18">
      <c r="A25" s="14" t="s">
        <v>51</v>
      </c>
      <c r="B25" s="15" t="s">
        <v>52</v>
      </c>
      <c r="C25" s="21">
        <v>84.9</v>
      </c>
      <c r="D25" s="18">
        <v>4</v>
      </c>
      <c r="E25" s="18">
        <f t="shared" si="0"/>
        <v>17.78</v>
      </c>
      <c r="F25" s="22">
        <v>87.989</v>
      </c>
      <c r="G25" s="20"/>
      <c r="H25" s="18">
        <f t="shared" si="4"/>
        <v>43.9945</v>
      </c>
      <c r="I25" s="36">
        <v>80</v>
      </c>
      <c r="J25" s="36">
        <v>2</v>
      </c>
      <c r="K25" s="18">
        <f t="shared" si="5"/>
        <v>12.3</v>
      </c>
      <c r="L25" s="36">
        <v>80</v>
      </c>
      <c r="M25" s="36"/>
      <c r="N25" s="36">
        <f t="shared" si="2"/>
        <v>12</v>
      </c>
      <c r="O25" s="22">
        <f t="shared" si="3"/>
        <v>86.0745</v>
      </c>
      <c r="P25" s="19">
        <v>86.0745</v>
      </c>
      <c r="Q25" s="37">
        <v>15</v>
      </c>
      <c r="R25" s="43"/>
    </row>
    <row r="26" customHeight="1" spans="1:18">
      <c r="A26" s="14" t="s">
        <v>53</v>
      </c>
      <c r="B26" s="15" t="s">
        <v>54</v>
      </c>
      <c r="C26" s="16">
        <v>87.19</v>
      </c>
      <c r="D26" s="17"/>
      <c r="E26" s="18">
        <f t="shared" si="0"/>
        <v>17.438</v>
      </c>
      <c r="F26" s="19">
        <v>87.858</v>
      </c>
      <c r="G26" s="20"/>
      <c r="H26" s="18">
        <f t="shared" si="4"/>
        <v>43.929</v>
      </c>
      <c r="I26" s="36">
        <v>80</v>
      </c>
      <c r="J26" s="36">
        <v>2</v>
      </c>
      <c r="K26" s="18">
        <f t="shared" si="5"/>
        <v>12.3</v>
      </c>
      <c r="L26" s="36">
        <v>80</v>
      </c>
      <c r="M26" s="37"/>
      <c r="N26" s="36">
        <f t="shared" si="2"/>
        <v>12</v>
      </c>
      <c r="O26" s="22">
        <f t="shared" si="3"/>
        <v>85.667</v>
      </c>
      <c r="P26" s="37">
        <v>85.667</v>
      </c>
      <c r="Q26" s="37">
        <v>16</v>
      </c>
      <c r="R26" s="43"/>
    </row>
    <row r="27" customHeight="1" spans="1:18">
      <c r="A27" s="14" t="s">
        <v>55</v>
      </c>
      <c r="B27" s="15" t="s">
        <v>56</v>
      </c>
      <c r="C27" s="16">
        <v>87.715</v>
      </c>
      <c r="D27" s="17"/>
      <c r="E27" s="18">
        <f t="shared" si="0"/>
        <v>17.543</v>
      </c>
      <c r="F27" s="30">
        <v>87.248</v>
      </c>
      <c r="G27" s="20"/>
      <c r="H27" s="18">
        <f t="shared" si="4"/>
        <v>43.624</v>
      </c>
      <c r="I27" s="36">
        <v>80</v>
      </c>
      <c r="J27" s="36">
        <v>2</v>
      </c>
      <c r="K27" s="18">
        <f t="shared" si="5"/>
        <v>12.3</v>
      </c>
      <c r="L27" s="36">
        <v>80</v>
      </c>
      <c r="M27" s="37"/>
      <c r="N27" s="36">
        <f t="shared" si="2"/>
        <v>12</v>
      </c>
      <c r="O27" s="22">
        <f t="shared" si="3"/>
        <v>85.467</v>
      </c>
      <c r="P27" s="37">
        <v>85.467</v>
      </c>
      <c r="Q27" s="37">
        <v>17</v>
      </c>
      <c r="R27" s="43"/>
    </row>
    <row r="28" customHeight="1" spans="1:18">
      <c r="A28" s="14" t="s">
        <v>57</v>
      </c>
      <c r="B28" s="15" t="s">
        <v>58</v>
      </c>
      <c r="C28" s="21">
        <v>83.92</v>
      </c>
      <c r="D28" s="18"/>
      <c r="E28" s="18">
        <f t="shared" si="0"/>
        <v>16.784</v>
      </c>
      <c r="F28" s="19">
        <v>86.601</v>
      </c>
      <c r="G28" s="20"/>
      <c r="H28" s="18">
        <f t="shared" si="4"/>
        <v>43.3005</v>
      </c>
      <c r="I28" s="36">
        <v>80</v>
      </c>
      <c r="J28" s="36">
        <v>2</v>
      </c>
      <c r="K28" s="18">
        <f t="shared" si="5"/>
        <v>12.3</v>
      </c>
      <c r="L28" s="36">
        <v>80</v>
      </c>
      <c r="M28" s="36">
        <v>2.5</v>
      </c>
      <c r="N28" s="36">
        <f t="shared" si="2"/>
        <v>12.375</v>
      </c>
      <c r="O28" s="22">
        <f t="shared" si="3"/>
        <v>84.7595</v>
      </c>
      <c r="P28" s="19">
        <v>84.7595</v>
      </c>
      <c r="Q28" s="37">
        <v>18</v>
      </c>
      <c r="R28" s="43"/>
    </row>
    <row r="29" customHeight="1" spans="1:18">
      <c r="A29" s="14" t="s">
        <v>59</v>
      </c>
      <c r="B29" s="15" t="s">
        <v>60</v>
      </c>
      <c r="C29" s="21">
        <v>88.85</v>
      </c>
      <c r="D29" s="17"/>
      <c r="E29" s="18">
        <f t="shared" si="0"/>
        <v>17.77</v>
      </c>
      <c r="F29" s="22">
        <v>85.136</v>
      </c>
      <c r="G29" s="23"/>
      <c r="H29" s="18">
        <f t="shared" si="4"/>
        <v>42.568</v>
      </c>
      <c r="I29" s="36">
        <v>80</v>
      </c>
      <c r="J29" s="36">
        <v>2</v>
      </c>
      <c r="K29" s="18">
        <f t="shared" si="5"/>
        <v>12.3</v>
      </c>
      <c r="L29" s="36">
        <v>80</v>
      </c>
      <c r="M29" s="37"/>
      <c r="N29" s="36">
        <f t="shared" si="2"/>
        <v>12</v>
      </c>
      <c r="O29" s="22">
        <f t="shared" si="3"/>
        <v>84.638</v>
      </c>
      <c r="P29" s="37">
        <v>84.638</v>
      </c>
      <c r="Q29" s="37">
        <v>19</v>
      </c>
      <c r="R29" s="43"/>
    </row>
    <row r="30" customHeight="1" spans="1:18">
      <c r="A30" s="31" t="s">
        <v>61</v>
      </c>
      <c r="B30" s="15" t="s">
        <v>62</v>
      </c>
      <c r="C30" s="21">
        <v>88.32</v>
      </c>
      <c r="D30" s="18"/>
      <c r="E30" s="18">
        <f t="shared" si="0"/>
        <v>17.664</v>
      </c>
      <c r="F30" s="22">
        <v>83.837</v>
      </c>
      <c r="G30" s="23"/>
      <c r="H30" s="18">
        <f t="shared" si="4"/>
        <v>41.9185</v>
      </c>
      <c r="I30" s="36">
        <v>80</v>
      </c>
      <c r="J30" s="36">
        <v>2</v>
      </c>
      <c r="K30" s="18">
        <f t="shared" si="5"/>
        <v>12.3</v>
      </c>
      <c r="L30" s="36">
        <v>80</v>
      </c>
      <c r="M30" s="36"/>
      <c r="N30" s="36">
        <f t="shared" si="2"/>
        <v>12</v>
      </c>
      <c r="O30" s="22">
        <f t="shared" si="3"/>
        <v>83.8825</v>
      </c>
      <c r="P30" s="19">
        <v>83.8825</v>
      </c>
      <c r="Q30" s="37">
        <v>20</v>
      </c>
      <c r="R30" s="43"/>
    </row>
    <row r="31" customHeight="1" spans="1:18">
      <c r="A31" s="14" t="s">
        <v>63</v>
      </c>
      <c r="B31" s="15" t="s">
        <v>64</v>
      </c>
      <c r="C31" s="21">
        <v>89.56</v>
      </c>
      <c r="D31" s="18"/>
      <c r="E31" s="18">
        <f t="shared" si="0"/>
        <v>17.912</v>
      </c>
      <c r="F31" s="22">
        <v>83.317</v>
      </c>
      <c r="G31" s="23">
        <v>5</v>
      </c>
      <c r="H31" s="18">
        <f t="shared" si="4"/>
        <v>44.1585</v>
      </c>
      <c r="I31" s="36">
        <v>80</v>
      </c>
      <c r="J31" s="36">
        <v>2</v>
      </c>
      <c r="K31" s="18">
        <f t="shared" si="5"/>
        <v>12.3</v>
      </c>
      <c r="L31" s="36">
        <v>80</v>
      </c>
      <c r="M31" s="36"/>
      <c r="N31" s="36">
        <f t="shared" si="2"/>
        <v>12</v>
      </c>
      <c r="O31" s="22">
        <f t="shared" si="3"/>
        <v>86.3705</v>
      </c>
      <c r="P31" s="19">
        <v>83.8705</v>
      </c>
      <c r="Q31" s="37">
        <v>21</v>
      </c>
      <c r="R31" s="43"/>
    </row>
    <row r="32" customHeight="1" spans="1:18">
      <c r="A32" s="14" t="s">
        <v>65</v>
      </c>
      <c r="B32" s="15" t="s">
        <v>66</v>
      </c>
      <c r="C32" s="16">
        <v>87.2</v>
      </c>
      <c r="D32" s="17"/>
      <c r="E32" s="18">
        <f t="shared" si="0"/>
        <v>17.44</v>
      </c>
      <c r="F32" s="19">
        <v>84.325</v>
      </c>
      <c r="G32" s="20"/>
      <c r="H32" s="18">
        <f t="shared" si="4"/>
        <v>42.1625</v>
      </c>
      <c r="I32" s="36">
        <v>80</v>
      </c>
      <c r="J32" s="36">
        <v>2</v>
      </c>
      <c r="K32" s="18">
        <f t="shared" si="5"/>
        <v>12.3</v>
      </c>
      <c r="L32" s="36">
        <v>80</v>
      </c>
      <c r="M32" s="37"/>
      <c r="N32" s="36">
        <f t="shared" si="2"/>
        <v>12</v>
      </c>
      <c r="O32" s="22">
        <f t="shared" si="3"/>
        <v>83.9025</v>
      </c>
      <c r="P32" s="37">
        <v>82.903</v>
      </c>
      <c r="Q32" s="37">
        <v>22</v>
      </c>
      <c r="R32" s="43" t="s">
        <v>41</v>
      </c>
    </row>
    <row r="33" customHeight="1" spans="1:18">
      <c r="A33" s="14" t="s">
        <v>67</v>
      </c>
      <c r="B33" s="15" t="s">
        <v>68</v>
      </c>
      <c r="C33" s="16">
        <v>84.5</v>
      </c>
      <c r="D33" s="17"/>
      <c r="E33" s="18">
        <f t="shared" si="0"/>
        <v>16.9</v>
      </c>
      <c r="F33" s="19">
        <v>81.525</v>
      </c>
      <c r="G33" s="20"/>
      <c r="H33" s="18">
        <f t="shared" si="4"/>
        <v>40.7625</v>
      </c>
      <c r="I33" s="36">
        <v>80</v>
      </c>
      <c r="J33" s="36">
        <v>2</v>
      </c>
      <c r="K33" s="18">
        <f t="shared" si="5"/>
        <v>12.3</v>
      </c>
      <c r="L33" s="36">
        <v>80</v>
      </c>
      <c r="M33" s="37">
        <v>2</v>
      </c>
      <c r="N33" s="36">
        <f t="shared" si="2"/>
        <v>12.3</v>
      </c>
      <c r="O33" s="22">
        <f t="shared" si="3"/>
        <v>82.2625</v>
      </c>
      <c r="P33" s="37">
        <v>82.2625</v>
      </c>
      <c r="Q33" s="37">
        <v>23</v>
      </c>
      <c r="R33" s="43"/>
    </row>
    <row r="34" customHeight="1" spans="1:18">
      <c r="A34" s="14" t="s">
        <v>69</v>
      </c>
      <c r="B34" s="15" t="s">
        <v>70</v>
      </c>
      <c r="C34" s="16">
        <v>81.1</v>
      </c>
      <c r="D34" s="17"/>
      <c r="E34" s="18">
        <f t="shared" si="0"/>
        <v>16.22</v>
      </c>
      <c r="F34" s="19">
        <v>85.181</v>
      </c>
      <c r="G34" s="23"/>
      <c r="H34" s="18">
        <f t="shared" si="4"/>
        <v>42.5905</v>
      </c>
      <c r="I34" s="36">
        <v>80</v>
      </c>
      <c r="J34" s="37">
        <v>2</v>
      </c>
      <c r="K34" s="18">
        <f t="shared" si="5"/>
        <v>12.3</v>
      </c>
      <c r="L34" s="36">
        <v>80</v>
      </c>
      <c r="M34" s="37"/>
      <c r="N34" s="36">
        <f t="shared" si="2"/>
        <v>12</v>
      </c>
      <c r="O34" s="22">
        <f t="shared" si="3"/>
        <v>83.1105</v>
      </c>
      <c r="P34" s="37">
        <v>82.111</v>
      </c>
      <c r="Q34" s="37">
        <v>24</v>
      </c>
      <c r="R34" s="43" t="s">
        <v>41</v>
      </c>
    </row>
    <row r="35" customHeight="1" spans="1:18">
      <c r="A35" s="14" t="s">
        <v>71</v>
      </c>
      <c r="B35" s="15" t="s">
        <v>72</v>
      </c>
      <c r="C35" s="16">
        <v>88.8</v>
      </c>
      <c r="D35" s="17"/>
      <c r="E35" s="18">
        <f t="shared" si="0"/>
        <v>17.76</v>
      </c>
      <c r="F35" s="19">
        <v>79.751</v>
      </c>
      <c r="G35" s="20"/>
      <c r="H35" s="18">
        <f t="shared" si="4"/>
        <v>39.8755</v>
      </c>
      <c r="I35" s="36">
        <v>80</v>
      </c>
      <c r="J35" s="36">
        <v>2</v>
      </c>
      <c r="K35" s="18">
        <f t="shared" si="5"/>
        <v>12.3</v>
      </c>
      <c r="L35" s="36">
        <v>80</v>
      </c>
      <c r="M35" s="37"/>
      <c r="N35" s="36">
        <v>12</v>
      </c>
      <c r="O35" s="22">
        <f t="shared" si="3"/>
        <v>81.9355</v>
      </c>
      <c r="P35" s="37">
        <v>80.936</v>
      </c>
      <c r="Q35" s="37">
        <v>25</v>
      </c>
      <c r="R35" s="43" t="s">
        <v>41</v>
      </c>
    </row>
    <row r="36" customHeight="1" spans="1:18">
      <c r="A36" s="14" t="s">
        <v>73</v>
      </c>
      <c r="B36" s="15" t="s">
        <v>74</v>
      </c>
      <c r="C36" s="21">
        <v>82.2</v>
      </c>
      <c r="D36" s="18"/>
      <c r="E36" s="18">
        <f t="shared" si="0"/>
        <v>16.44</v>
      </c>
      <c r="F36" s="22">
        <v>78.97</v>
      </c>
      <c r="G36" s="23"/>
      <c r="H36" s="18">
        <f t="shared" si="4"/>
        <v>39.485</v>
      </c>
      <c r="I36" s="36">
        <v>80</v>
      </c>
      <c r="J36" s="36">
        <v>2</v>
      </c>
      <c r="K36" s="18">
        <f t="shared" si="5"/>
        <v>12.3</v>
      </c>
      <c r="L36" s="36">
        <v>80</v>
      </c>
      <c r="M36" s="36"/>
      <c r="N36" s="36">
        <f t="shared" ref="N36:N44" si="6">(L36+M36)*0.15</f>
        <v>12</v>
      </c>
      <c r="O36" s="22">
        <f t="shared" si="3"/>
        <v>80.225</v>
      </c>
      <c r="P36" s="19">
        <v>80.225</v>
      </c>
      <c r="Q36" s="37">
        <v>26</v>
      </c>
      <c r="R36" s="43"/>
    </row>
    <row r="37" customHeight="1" spans="1:18">
      <c r="A37" s="14" t="s">
        <v>75</v>
      </c>
      <c r="B37" s="15" t="s">
        <v>76</v>
      </c>
      <c r="C37" s="21">
        <v>86.225</v>
      </c>
      <c r="D37" s="17"/>
      <c r="E37" s="18">
        <f t="shared" si="0"/>
        <v>17.245</v>
      </c>
      <c r="F37" s="22">
        <v>76.425</v>
      </c>
      <c r="G37" s="23"/>
      <c r="H37" s="18">
        <f t="shared" si="4"/>
        <v>38.2125</v>
      </c>
      <c r="I37" s="36">
        <v>80</v>
      </c>
      <c r="J37" s="36">
        <v>2</v>
      </c>
      <c r="K37" s="18">
        <f t="shared" si="5"/>
        <v>12.3</v>
      </c>
      <c r="L37" s="36">
        <v>80</v>
      </c>
      <c r="M37" s="37">
        <v>4</v>
      </c>
      <c r="N37" s="36">
        <f t="shared" si="6"/>
        <v>12.6</v>
      </c>
      <c r="O37" s="22">
        <f t="shared" si="3"/>
        <v>80.3575</v>
      </c>
      <c r="P37" s="37">
        <v>79.358</v>
      </c>
      <c r="Q37" s="37">
        <v>27</v>
      </c>
      <c r="R37" s="43" t="s">
        <v>41</v>
      </c>
    </row>
    <row r="38" customHeight="1" spans="1:18">
      <c r="A38" s="14" t="s">
        <v>77</v>
      </c>
      <c r="B38" s="15" t="s">
        <v>78</v>
      </c>
      <c r="C38" s="21">
        <v>86.33</v>
      </c>
      <c r="D38" s="17"/>
      <c r="E38" s="18">
        <f t="shared" si="0"/>
        <v>17.266</v>
      </c>
      <c r="F38" s="22">
        <v>74.864</v>
      </c>
      <c r="G38" s="23"/>
      <c r="H38" s="18">
        <f t="shared" si="4"/>
        <v>37.432</v>
      </c>
      <c r="I38" s="36">
        <v>80</v>
      </c>
      <c r="J38" s="36">
        <v>2</v>
      </c>
      <c r="K38" s="18">
        <f t="shared" si="5"/>
        <v>12.3</v>
      </c>
      <c r="L38" s="36">
        <v>80</v>
      </c>
      <c r="M38" s="37">
        <v>2</v>
      </c>
      <c r="N38" s="36">
        <f t="shared" si="6"/>
        <v>12.3</v>
      </c>
      <c r="O38" s="22">
        <f t="shared" si="3"/>
        <v>79.298</v>
      </c>
      <c r="P38" s="37">
        <v>78.298</v>
      </c>
      <c r="Q38" s="37">
        <v>28</v>
      </c>
      <c r="R38" s="43" t="s">
        <v>41</v>
      </c>
    </row>
    <row r="39" customHeight="1" spans="1:18">
      <c r="A39" s="14" t="s">
        <v>79</v>
      </c>
      <c r="B39" s="15" t="s">
        <v>80</v>
      </c>
      <c r="C39" s="16">
        <v>84.66</v>
      </c>
      <c r="D39" s="17"/>
      <c r="E39" s="18">
        <f t="shared" si="0"/>
        <v>16.932</v>
      </c>
      <c r="F39" s="19">
        <v>75.229</v>
      </c>
      <c r="G39" s="20"/>
      <c r="H39" s="18">
        <f t="shared" si="4"/>
        <v>37.6145</v>
      </c>
      <c r="I39" s="36">
        <v>80</v>
      </c>
      <c r="J39" s="36">
        <v>2</v>
      </c>
      <c r="K39" s="18">
        <f t="shared" si="5"/>
        <v>12.3</v>
      </c>
      <c r="L39" s="36">
        <v>80</v>
      </c>
      <c r="M39" s="37"/>
      <c r="N39" s="36">
        <f t="shared" si="6"/>
        <v>12</v>
      </c>
      <c r="O39" s="22">
        <f t="shared" si="3"/>
        <v>78.8465</v>
      </c>
      <c r="P39" s="37">
        <v>77.846</v>
      </c>
      <c r="Q39" s="37">
        <v>29</v>
      </c>
      <c r="R39" s="43" t="s">
        <v>41</v>
      </c>
    </row>
    <row r="40" customHeight="1" spans="1:18">
      <c r="A40" s="14" t="s">
        <v>81</v>
      </c>
      <c r="B40" s="15" t="s">
        <v>82</v>
      </c>
      <c r="C40" s="21">
        <v>77.755</v>
      </c>
      <c r="D40" s="17"/>
      <c r="E40" s="18">
        <f t="shared" si="0"/>
        <v>15.551</v>
      </c>
      <c r="F40" s="32">
        <v>78.413</v>
      </c>
      <c r="G40" s="20"/>
      <c r="H40" s="18">
        <v>34.88</v>
      </c>
      <c r="I40" s="36">
        <v>80</v>
      </c>
      <c r="J40" s="36">
        <v>2</v>
      </c>
      <c r="K40" s="18">
        <f t="shared" si="5"/>
        <v>12.3</v>
      </c>
      <c r="L40" s="36">
        <v>80</v>
      </c>
      <c r="M40" s="37"/>
      <c r="N40" s="36">
        <f t="shared" si="6"/>
        <v>12</v>
      </c>
      <c r="O40" s="22">
        <f t="shared" si="3"/>
        <v>74.731</v>
      </c>
      <c r="P40" s="37">
        <v>74.731</v>
      </c>
      <c r="Q40" s="37">
        <v>30</v>
      </c>
      <c r="R40" s="43"/>
    </row>
    <row r="41" customHeight="1" spans="1:18">
      <c r="A41" s="14" t="s">
        <v>83</v>
      </c>
      <c r="B41" s="15" t="s">
        <v>84</v>
      </c>
      <c r="C41" s="16">
        <v>81.26</v>
      </c>
      <c r="D41" s="17"/>
      <c r="E41" s="18">
        <f t="shared" si="0"/>
        <v>16.252</v>
      </c>
      <c r="F41" s="19">
        <v>69.586</v>
      </c>
      <c r="G41" s="20"/>
      <c r="H41" s="18">
        <f>(F41+G41)*50%</f>
        <v>34.793</v>
      </c>
      <c r="I41" s="36">
        <v>80</v>
      </c>
      <c r="J41" s="36">
        <v>2</v>
      </c>
      <c r="K41" s="18">
        <f t="shared" si="5"/>
        <v>12.3</v>
      </c>
      <c r="L41" s="36">
        <v>80</v>
      </c>
      <c r="M41" s="37"/>
      <c r="N41" s="36">
        <f t="shared" si="6"/>
        <v>12</v>
      </c>
      <c r="O41" s="22">
        <f t="shared" si="3"/>
        <v>75.345</v>
      </c>
      <c r="P41" s="37">
        <v>74.345</v>
      </c>
      <c r="Q41" s="37">
        <v>31</v>
      </c>
      <c r="R41" s="43" t="s">
        <v>41</v>
      </c>
    </row>
    <row r="42" customHeight="1" spans="1:18">
      <c r="A42" s="14" t="s">
        <v>85</v>
      </c>
      <c r="B42" s="15" t="s">
        <v>86</v>
      </c>
      <c r="C42" s="33">
        <v>73.74</v>
      </c>
      <c r="D42" s="17"/>
      <c r="E42" s="18">
        <f t="shared" si="0"/>
        <v>14.748</v>
      </c>
      <c r="F42" s="30">
        <v>72.156</v>
      </c>
      <c r="G42" s="23"/>
      <c r="H42" s="18">
        <f>(F42+G42)*50%</f>
        <v>36.078</v>
      </c>
      <c r="I42" s="36">
        <v>80</v>
      </c>
      <c r="J42" s="37">
        <v>2</v>
      </c>
      <c r="K42" s="18">
        <f t="shared" si="5"/>
        <v>12.3</v>
      </c>
      <c r="L42" s="36">
        <v>80</v>
      </c>
      <c r="M42" s="37"/>
      <c r="N42" s="36">
        <f t="shared" si="6"/>
        <v>12</v>
      </c>
      <c r="O42" s="22">
        <f t="shared" si="3"/>
        <v>75.126</v>
      </c>
      <c r="P42" s="37">
        <v>74.126</v>
      </c>
      <c r="Q42" s="37">
        <v>32</v>
      </c>
      <c r="R42" s="43" t="s">
        <v>41</v>
      </c>
    </row>
    <row r="43" customHeight="1" spans="1:18">
      <c r="A43" s="14" t="s">
        <v>87</v>
      </c>
      <c r="B43" s="15" t="s">
        <v>88</v>
      </c>
      <c r="C43" s="21">
        <v>40.955</v>
      </c>
      <c r="D43" s="17"/>
      <c r="E43" s="18">
        <f t="shared" si="0"/>
        <v>8.191</v>
      </c>
      <c r="F43" s="22">
        <v>52.145</v>
      </c>
      <c r="G43" s="20"/>
      <c r="H43" s="18">
        <f>(F43+G43)*50%</f>
        <v>26.0725</v>
      </c>
      <c r="I43" s="36">
        <v>80</v>
      </c>
      <c r="J43" s="36">
        <v>2</v>
      </c>
      <c r="K43" s="18">
        <f t="shared" si="5"/>
        <v>12.3</v>
      </c>
      <c r="L43" s="36">
        <v>80</v>
      </c>
      <c r="M43" s="37"/>
      <c r="N43" s="36">
        <f t="shared" si="6"/>
        <v>12</v>
      </c>
      <c r="O43" s="22">
        <f t="shared" si="3"/>
        <v>58.5635</v>
      </c>
      <c r="P43" s="37">
        <v>57.563</v>
      </c>
      <c r="Q43" s="37">
        <v>33</v>
      </c>
      <c r="R43" s="43" t="s">
        <v>41</v>
      </c>
    </row>
    <row r="44" customHeight="1" spans="1:18">
      <c r="A44" s="14" t="s">
        <v>89</v>
      </c>
      <c r="B44" s="15" t="s">
        <v>90</v>
      </c>
      <c r="C44" s="16">
        <v>38.5</v>
      </c>
      <c r="D44" s="17"/>
      <c r="E44" s="18">
        <f t="shared" si="0"/>
        <v>7.7</v>
      </c>
      <c r="F44" s="19">
        <v>32.422</v>
      </c>
      <c r="G44" s="23"/>
      <c r="H44" s="18">
        <f>(F44+G44)*50%</f>
        <v>16.211</v>
      </c>
      <c r="I44" s="36">
        <v>80</v>
      </c>
      <c r="J44" s="37">
        <v>2</v>
      </c>
      <c r="K44" s="18">
        <f t="shared" si="5"/>
        <v>12.3</v>
      </c>
      <c r="L44" s="36">
        <v>80</v>
      </c>
      <c r="M44" s="37"/>
      <c r="N44" s="36">
        <f t="shared" si="6"/>
        <v>12</v>
      </c>
      <c r="O44" s="22">
        <f t="shared" si="3"/>
        <v>48.211</v>
      </c>
      <c r="P44" s="37">
        <v>47.211</v>
      </c>
      <c r="Q44" s="37">
        <v>34</v>
      </c>
      <c r="R44" s="43" t="s">
        <v>41</v>
      </c>
    </row>
    <row r="45" ht="22.5" customHeight="1" spans="1:18">
      <c r="A45" s="34" t="s">
        <v>91</v>
      </c>
      <c r="B45" s="34" t="s">
        <v>92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</row>
  </sheetData>
  <autoFilter ref="A11:R45">
    <extLst/>
  </autoFilter>
  <mergeCells count="37">
    <mergeCell ref="A2:R2"/>
    <mergeCell ref="A3:R3"/>
    <mergeCell ref="B45:R45"/>
    <mergeCell ref="A4:A10"/>
    <mergeCell ref="B4:B10"/>
    <mergeCell ref="C7:C8"/>
    <mergeCell ref="C9:C10"/>
    <mergeCell ref="D7:D8"/>
    <mergeCell ref="D9:D10"/>
    <mergeCell ref="E7:E8"/>
    <mergeCell ref="E9:E10"/>
    <mergeCell ref="F7:F8"/>
    <mergeCell ref="F9:F10"/>
    <mergeCell ref="G7:G8"/>
    <mergeCell ref="G9:G10"/>
    <mergeCell ref="H7:H8"/>
    <mergeCell ref="H9:H10"/>
    <mergeCell ref="I7:I8"/>
    <mergeCell ref="I9:I10"/>
    <mergeCell ref="J7:J8"/>
    <mergeCell ref="J9:J10"/>
    <mergeCell ref="K7:K8"/>
    <mergeCell ref="K9:K10"/>
    <mergeCell ref="L7:L8"/>
    <mergeCell ref="L9:L10"/>
    <mergeCell ref="M7:M8"/>
    <mergeCell ref="M9:M10"/>
    <mergeCell ref="N7:N8"/>
    <mergeCell ref="N9:N10"/>
    <mergeCell ref="O4:O10"/>
    <mergeCell ref="P4:P10"/>
    <mergeCell ref="Q5:Q10"/>
    <mergeCell ref="R4:R10"/>
    <mergeCell ref="C4:E6"/>
    <mergeCell ref="F4:H6"/>
    <mergeCell ref="I4:K6"/>
    <mergeCell ref="L4:N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"/>
  <sheetViews>
    <sheetView topLeftCell="A19" workbookViewId="0">
      <selection activeCell="F38" sqref="A6:F38"/>
    </sheetView>
  </sheetViews>
  <sheetFormatPr defaultColWidth="8.925" defaultRowHeight="15"/>
  <sheetData>
    <row r="1" spans="1:1">
      <c r="A1" t="s">
        <v>93</v>
      </c>
    </row>
    <row r="2" spans="1:1">
      <c r="A2" t="s">
        <v>94</v>
      </c>
    </row>
    <row r="15" spans="1:1">
      <c r="A15" t="s">
        <v>95</v>
      </c>
    </row>
    <row r="28" spans="1:1">
      <c r="A28" t="s">
        <v>96</v>
      </c>
    </row>
  </sheetData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25" defaultRowHeight="1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沔彼流水</cp:lastModifiedBy>
  <dcterms:created xsi:type="dcterms:W3CDTF">2023-09-06T22:26:00Z</dcterms:created>
  <dcterms:modified xsi:type="dcterms:W3CDTF">2023-09-07T02:43:03Z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9889DEFD9243472CA86CF21E94BE73B6_13</vt:lpwstr>
  </property>
</Properties>
</file>