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qq\"/>
    </mc:Choice>
  </mc:AlternateContent>
  <bookViews>
    <workbookView xWindow="0" yWindow="0" windowWidth="24936" windowHeight="12216" firstSheet="1" activeTab="1"/>
  </bookViews>
  <sheets>
    <sheet name="22级学前4班综合测评表" sheetId="1" state="hidden" r:id="rId1"/>
    <sheet name="22大数据与会计一班综合测评表" sheetId="2" r:id="rId2"/>
  </sheets>
  <definedNames>
    <definedName name="_xlnm._FilterDatabase" localSheetId="1" hidden="1">'22大数据与会计一班综合测评表'!$A$7:$Q$57</definedName>
  </definedNames>
  <calcPr calcId="162913"/>
</workbook>
</file>

<file path=xl/calcChain.xml><?xml version="1.0" encoding="utf-8"?>
<calcChain xmlns="http://schemas.openxmlformats.org/spreadsheetml/2006/main">
  <c r="O57" i="2" l="1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P52" i="1"/>
  <c r="Q52" i="1" s="1"/>
  <c r="L52" i="1"/>
  <c r="M52" i="1" s="1"/>
  <c r="I52" i="1"/>
  <c r="F52" i="1"/>
  <c r="G52" i="1" s="1"/>
  <c r="R52" i="1" s="1"/>
  <c r="U52" i="1" s="1"/>
  <c r="P51" i="1"/>
  <c r="Q51" i="1" s="1"/>
  <c r="L51" i="1"/>
  <c r="M51" i="1" s="1"/>
  <c r="R51" i="1" s="1"/>
  <c r="U51" i="1" s="1"/>
  <c r="I51" i="1"/>
  <c r="G51" i="1"/>
  <c r="F51" i="1"/>
  <c r="P50" i="1"/>
  <c r="Q50" i="1" s="1"/>
  <c r="L50" i="1"/>
  <c r="M50" i="1" s="1"/>
  <c r="I50" i="1"/>
  <c r="F50" i="1"/>
  <c r="G50" i="1" s="1"/>
  <c r="R50" i="1" s="1"/>
  <c r="U50" i="1" s="1"/>
  <c r="P49" i="1"/>
  <c r="Q49" i="1" s="1"/>
  <c r="L49" i="1"/>
  <c r="M49" i="1" s="1"/>
  <c r="I49" i="1"/>
  <c r="F49" i="1"/>
  <c r="G49" i="1" s="1"/>
  <c r="R49" i="1" s="1"/>
  <c r="U49" i="1" s="1"/>
  <c r="P48" i="1"/>
  <c r="Q48" i="1" s="1"/>
  <c r="L48" i="1"/>
  <c r="M48" i="1" s="1"/>
  <c r="I48" i="1"/>
  <c r="F48" i="1"/>
  <c r="G48" i="1" s="1"/>
  <c r="R48" i="1" s="1"/>
  <c r="U48" i="1" s="1"/>
  <c r="P47" i="1"/>
  <c r="Q47" i="1" s="1"/>
  <c r="L47" i="1"/>
  <c r="M47" i="1" s="1"/>
  <c r="I47" i="1"/>
  <c r="F47" i="1"/>
  <c r="G47" i="1" s="1"/>
  <c r="R47" i="1" s="1"/>
  <c r="U47" i="1" s="1"/>
  <c r="P46" i="1"/>
  <c r="Q46" i="1" s="1"/>
  <c r="L46" i="1"/>
  <c r="M46" i="1" s="1"/>
  <c r="I46" i="1"/>
  <c r="F46" i="1"/>
  <c r="G46" i="1" s="1"/>
  <c r="R46" i="1" s="1"/>
  <c r="U46" i="1" s="1"/>
  <c r="P45" i="1"/>
  <c r="Q45" i="1" s="1"/>
  <c r="M45" i="1"/>
  <c r="L45" i="1"/>
  <c r="I45" i="1"/>
  <c r="F45" i="1"/>
  <c r="G45" i="1" s="1"/>
  <c r="R45" i="1" s="1"/>
  <c r="U45" i="1" s="1"/>
  <c r="P44" i="1"/>
  <c r="Q44" i="1" s="1"/>
  <c r="M44" i="1"/>
  <c r="L44" i="1"/>
  <c r="I44" i="1"/>
  <c r="F44" i="1"/>
  <c r="G44" i="1" s="1"/>
  <c r="R44" i="1" s="1"/>
  <c r="U44" i="1" s="1"/>
  <c r="Q43" i="1"/>
  <c r="P43" i="1"/>
  <c r="L43" i="1"/>
  <c r="M43" i="1" s="1"/>
  <c r="I43" i="1"/>
  <c r="F43" i="1"/>
  <c r="G43" i="1" s="1"/>
  <c r="R43" i="1" s="1"/>
  <c r="U43" i="1" s="1"/>
  <c r="Q42" i="1"/>
  <c r="P42" i="1"/>
  <c r="M42" i="1"/>
  <c r="L42" i="1"/>
  <c r="I42" i="1"/>
  <c r="F42" i="1"/>
  <c r="G42" i="1" s="1"/>
  <c r="R42" i="1" s="1"/>
  <c r="U42" i="1" s="1"/>
  <c r="P41" i="1"/>
  <c r="Q41" i="1" s="1"/>
  <c r="L41" i="1"/>
  <c r="M41" i="1" s="1"/>
  <c r="I41" i="1"/>
  <c r="F41" i="1"/>
  <c r="G41" i="1" s="1"/>
  <c r="R41" i="1" s="1"/>
  <c r="U41" i="1" s="1"/>
  <c r="Q40" i="1"/>
  <c r="P40" i="1"/>
  <c r="M40" i="1"/>
  <c r="L40" i="1"/>
  <c r="I40" i="1"/>
  <c r="G40" i="1"/>
  <c r="R40" i="1" s="1"/>
  <c r="U40" i="1" s="1"/>
  <c r="F40" i="1"/>
  <c r="P39" i="1"/>
  <c r="Q39" i="1" s="1"/>
  <c r="M39" i="1"/>
  <c r="L39" i="1"/>
  <c r="I39" i="1"/>
  <c r="G39" i="1"/>
  <c r="R39" i="1" s="1"/>
  <c r="U39" i="1" s="1"/>
  <c r="F39" i="1"/>
  <c r="Q38" i="1"/>
  <c r="P38" i="1"/>
  <c r="L38" i="1"/>
  <c r="M38" i="1" s="1"/>
  <c r="I38" i="1"/>
  <c r="F38" i="1"/>
  <c r="G38" i="1" s="1"/>
  <c r="P37" i="1"/>
  <c r="Q37" i="1" s="1"/>
  <c r="L37" i="1"/>
  <c r="M37" i="1" s="1"/>
  <c r="I37" i="1"/>
  <c r="F37" i="1"/>
  <c r="G37" i="1" s="1"/>
  <c r="R37" i="1" s="1"/>
  <c r="U37" i="1" s="1"/>
  <c r="P36" i="1"/>
  <c r="Q36" i="1" s="1"/>
  <c r="L36" i="1"/>
  <c r="M36" i="1" s="1"/>
  <c r="I36" i="1"/>
  <c r="F36" i="1"/>
  <c r="G36" i="1" s="1"/>
  <c r="P35" i="1"/>
  <c r="Q35" i="1" s="1"/>
  <c r="L35" i="1"/>
  <c r="M35" i="1" s="1"/>
  <c r="R35" i="1" s="1"/>
  <c r="U35" i="1" s="1"/>
  <c r="I35" i="1"/>
  <c r="G35" i="1"/>
  <c r="F35" i="1"/>
  <c r="P34" i="1"/>
  <c r="Q34" i="1" s="1"/>
  <c r="L34" i="1"/>
  <c r="M34" i="1" s="1"/>
  <c r="I34" i="1"/>
  <c r="F34" i="1"/>
  <c r="G34" i="1" s="1"/>
  <c r="R34" i="1" s="1"/>
  <c r="U34" i="1" s="1"/>
  <c r="P33" i="1"/>
  <c r="Q33" i="1" s="1"/>
  <c r="L33" i="1"/>
  <c r="M33" i="1" s="1"/>
  <c r="I33" i="1"/>
  <c r="F33" i="1"/>
  <c r="G33" i="1" s="1"/>
  <c r="R33" i="1" s="1"/>
  <c r="U33" i="1" s="1"/>
  <c r="P32" i="1"/>
  <c r="Q32" i="1" s="1"/>
  <c r="L32" i="1"/>
  <c r="M32" i="1" s="1"/>
  <c r="I32" i="1"/>
  <c r="F32" i="1"/>
  <c r="G32" i="1" s="1"/>
  <c r="R32" i="1" s="1"/>
  <c r="U32" i="1" s="1"/>
  <c r="P31" i="1"/>
  <c r="Q31" i="1" s="1"/>
  <c r="L31" i="1"/>
  <c r="M31" i="1" s="1"/>
  <c r="I31" i="1"/>
  <c r="F31" i="1"/>
  <c r="G31" i="1" s="1"/>
  <c r="R31" i="1" s="1"/>
  <c r="U31" i="1" s="1"/>
  <c r="P30" i="1"/>
  <c r="Q30" i="1" s="1"/>
  <c r="L30" i="1"/>
  <c r="M30" i="1" s="1"/>
  <c r="I30" i="1"/>
  <c r="F30" i="1"/>
  <c r="G30" i="1" s="1"/>
  <c r="R30" i="1" s="1"/>
  <c r="U30" i="1" s="1"/>
  <c r="P29" i="1"/>
  <c r="Q29" i="1" s="1"/>
  <c r="M29" i="1"/>
  <c r="L29" i="1"/>
  <c r="I29" i="1"/>
  <c r="F29" i="1"/>
  <c r="G29" i="1" s="1"/>
  <c r="P28" i="1"/>
  <c r="Q28" i="1" s="1"/>
  <c r="M28" i="1"/>
  <c r="L28" i="1"/>
  <c r="I28" i="1"/>
  <c r="F28" i="1"/>
  <c r="G28" i="1" s="1"/>
  <c r="R28" i="1" s="1"/>
  <c r="U28" i="1" s="1"/>
  <c r="Q27" i="1"/>
  <c r="P27" i="1"/>
  <c r="L27" i="1"/>
  <c r="M27" i="1" s="1"/>
  <c r="I27" i="1"/>
  <c r="F27" i="1"/>
  <c r="G27" i="1" s="1"/>
  <c r="Q26" i="1"/>
  <c r="P26" i="1"/>
  <c r="L26" i="1"/>
  <c r="M26" i="1" s="1"/>
  <c r="I26" i="1"/>
  <c r="F26" i="1"/>
  <c r="G26" i="1" s="1"/>
  <c r="R26" i="1" s="1"/>
  <c r="U26" i="1" s="1"/>
  <c r="P25" i="1"/>
  <c r="Q25" i="1" s="1"/>
  <c r="M25" i="1"/>
  <c r="L25" i="1"/>
  <c r="I25" i="1"/>
  <c r="F25" i="1"/>
  <c r="G25" i="1" s="1"/>
  <c r="R25" i="1" s="1"/>
  <c r="U25" i="1" s="1"/>
  <c r="P24" i="1"/>
  <c r="Q24" i="1" s="1"/>
  <c r="M24" i="1"/>
  <c r="L24" i="1"/>
  <c r="I24" i="1"/>
  <c r="G24" i="1"/>
  <c r="R24" i="1" s="1"/>
  <c r="U24" i="1" s="1"/>
  <c r="F24" i="1"/>
  <c r="Q23" i="1"/>
  <c r="P23" i="1"/>
  <c r="L23" i="1"/>
  <c r="M23" i="1" s="1"/>
  <c r="I23" i="1"/>
  <c r="G23" i="1"/>
  <c r="R23" i="1" s="1"/>
  <c r="U23" i="1" s="1"/>
  <c r="F23" i="1"/>
  <c r="Q22" i="1"/>
  <c r="P22" i="1"/>
  <c r="L22" i="1"/>
  <c r="M22" i="1" s="1"/>
  <c r="I22" i="1"/>
  <c r="F22" i="1"/>
  <c r="G22" i="1" s="1"/>
  <c r="R22" i="1" s="1"/>
  <c r="U22" i="1" s="1"/>
  <c r="P21" i="1"/>
  <c r="Q21" i="1" s="1"/>
  <c r="L21" i="1"/>
  <c r="M21" i="1" s="1"/>
  <c r="I21" i="1"/>
  <c r="F21" i="1"/>
  <c r="G21" i="1" s="1"/>
  <c r="R21" i="1" s="1"/>
  <c r="U21" i="1" s="1"/>
  <c r="P20" i="1"/>
  <c r="Q20" i="1" s="1"/>
  <c r="L20" i="1"/>
  <c r="M20" i="1" s="1"/>
  <c r="I20" i="1"/>
  <c r="F20" i="1"/>
  <c r="G20" i="1" s="1"/>
  <c r="R20" i="1" s="1"/>
  <c r="U20" i="1" s="1"/>
  <c r="P19" i="1"/>
  <c r="Q19" i="1" s="1"/>
  <c r="L19" i="1"/>
  <c r="M19" i="1" s="1"/>
  <c r="R19" i="1" s="1"/>
  <c r="U19" i="1" s="1"/>
  <c r="I19" i="1"/>
  <c r="G19" i="1"/>
  <c r="F19" i="1"/>
  <c r="P18" i="1"/>
  <c r="Q18" i="1" s="1"/>
  <c r="L18" i="1"/>
  <c r="M18" i="1" s="1"/>
  <c r="I18" i="1"/>
  <c r="F18" i="1"/>
  <c r="G18" i="1" s="1"/>
  <c r="R18" i="1" s="1"/>
  <c r="U18" i="1" s="1"/>
  <c r="P17" i="1"/>
  <c r="Q17" i="1" s="1"/>
  <c r="L17" i="1"/>
  <c r="M17" i="1" s="1"/>
  <c r="I17" i="1"/>
  <c r="F17" i="1"/>
  <c r="G17" i="1" s="1"/>
  <c r="R17" i="1" s="1"/>
  <c r="U17" i="1" s="1"/>
  <c r="P16" i="1"/>
  <c r="Q16" i="1" s="1"/>
  <c r="L16" i="1"/>
  <c r="M16" i="1" s="1"/>
  <c r="I16" i="1"/>
  <c r="F16" i="1"/>
  <c r="G16" i="1" s="1"/>
  <c r="R16" i="1" s="1"/>
  <c r="U16" i="1" s="1"/>
  <c r="P15" i="1"/>
  <c r="Q15" i="1" s="1"/>
  <c r="L15" i="1"/>
  <c r="M15" i="1" s="1"/>
  <c r="I15" i="1"/>
  <c r="F15" i="1"/>
  <c r="G15" i="1" s="1"/>
  <c r="P14" i="1"/>
  <c r="Q14" i="1" s="1"/>
  <c r="L14" i="1"/>
  <c r="M14" i="1" s="1"/>
  <c r="I14" i="1"/>
  <c r="F14" i="1"/>
  <c r="G14" i="1" s="1"/>
  <c r="R14" i="1" s="1"/>
  <c r="U14" i="1" s="1"/>
  <c r="P13" i="1"/>
  <c r="Q13" i="1" s="1"/>
  <c r="M13" i="1"/>
  <c r="L13" i="1"/>
  <c r="I13" i="1"/>
  <c r="F13" i="1"/>
  <c r="G13" i="1" s="1"/>
  <c r="R13" i="1" s="1"/>
  <c r="U13" i="1" s="1"/>
  <c r="P12" i="1"/>
  <c r="Q12" i="1" s="1"/>
  <c r="M12" i="1"/>
  <c r="L12" i="1"/>
  <c r="I12" i="1"/>
  <c r="F12" i="1"/>
  <c r="G12" i="1" s="1"/>
  <c r="P11" i="1"/>
  <c r="Q11" i="1" s="1"/>
  <c r="L11" i="1"/>
  <c r="M11" i="1" s="1"/>
  <c r="I11" i="1"/>
  <c r="F11" i="1"/>
  <c r="G11" i="1" s="1"/>
  <c r="R11" i="1" s="1"/>
  <c r="U11" i="1" s="1"/>
  <c r="Q10" i="1"/>
  <c r="P10" i="1"/>
  <c r="L10" i="1"/>
  <c r="M10" i="1" s="1"/>
  <c r="I10" i="1"/>
  <c r="F10" i="1"/>
  <c r="G10" i="1" s="1"/>
  <c r="R10" i="1" s="1"/>
  <c r="U10" i="1" s="1"/>
  <c r="P9" i="1"/>
  <c r="Q9" i="1" s="1"/>
  <c r="L9" i="1"/>
  <c r="M9" i="1" s="1"/>
  <c r="I9" i="1"/>
  <c r="F9" i="1"/>
  <c r="G9" i="1" s="1"/>
  <c r="R9" i="1" s="1"/>
  <c r="U9" i="1" s="1"/>
  <c r="P8" i="1"/>
  <c r="Q8" i="1" s="1"/>
  <c r="M8" i="1"/>
  <c r="L8" i="1"/>
  <c r="I8" i="1"/>
  <c r="F8" i="1"/>
  <c r="G8" i="1" s="1"/>
  <c r="P7" i="1"/>
  <c r="Q7" i="1" s="1"/>
  <c r="L7" i="1"/>
  <c r="M7" i="1" s="1"/>
  <c r="I7" i="1"/>
  <c r="G7" i="1"/>
  <c r="R7" i="1" s="1"/>
  <c r="U7" i="1" s="1"/>
  <c r="F7" i="1"/>
  <c r="Q6" i="1"/>
  <c r="P6" i="1"/>
  <c r="L6" i="1"/>
  <c r="M6" i="1" s="1"/>
  <c r="I6" i="1"/>
  <c r="F6" i="1"/>
  <c r="G6" i="1" s="1"/>
  <c r="R6" i="1" s="1"/>
  <c r="U6" i="1" s="1"/>
  <c r="R27" i="1" l="1"/>
  <c r="U27" i="1" s="1"/>
  <c r="R38" i="1"/>
  <c r="U38" i="1" s="1"/>
  <c r="R15" i="1"/>
  <c r="U15" i="1" s="1"/>
  <c r="R36" i="1"/>
  <c r="U36" i="1" s="1"/>
  <c r="R8" i="1"/>
  <c r="U8" i="1" s="1"/>
  <c r="R12" i="1"/>
  <c r="U12" i="1" s="1"/>
  <c r="R29" i="1"/>
  <c r="U29" i="1" s="1"/>
</calcChain>
</file>

<file path=xl/sharedStrings.xml><?xml version="1.0" encoding="utf-8"?>
<sst xmlns="http://schemas.openxmlformats.org/spreadsheetml/2006/main" count="252" uniqueCount="231">
  <si>
    <r>
      <rPr>
        <sz val="16"/>
        <rFont val="黑体"/>
        <family val="3"/>
        <charset val="134"/>
      </rPr>
      <t xml:space="preserve">安徽中澳科技职业学院  </t>
    </r>
    <r>
      <rPr>
        <u/>
        <sz val="16"/>
        <rFont val="黑体"/>
        <family val="3"/>
        <charset val="134"/>
      </rPr>
      <t xml:space="preserve"> 2022</t>
    </r>
    <r>
      <rPr>
        <sz val="16"/>
        <rFont val="黑体"/>
        <family val="3"/>
        <charset val="134"/>
      </rPr>
      <t xml:space="preserve"> 至 </t>
    </r>
    <r>
      <rPr>
        <u/>
        <sz val="16"/>
        <rFont val="黑体"/>
        <family val="3"/>
        <charset val="134"/>
      </rPr>
      <t xml:space="preserve">2023 </t>
    </r>
    <r>
      <rPr>
        <sz val="16"/>
        <rFont val="黑体"/>
        <family val="3"/>
        <charset val="134"/>
      </rPr>
      <t>学年学生综合素质测评表</t>
    </r>
  </si>
  <si>
    <t>系（部）：                班级：                      专业：                    辅导员：</t>
  </si>
  <si>
    <t>序号</t>
  </si>
  <si>
    <t>姓 名</t>
  </si>
  <si>
    <t>学 号</t>
  </si>
  <si>
    <t xml:space="preserve">德 育 </t>
  </si>
  <si>
    <t xml:space="preserve">智 育 </t>
  </si>
  <si>
    <t>身 心 健 康</t>
  </si>
  <si>
    <t xml:space="preserve">能 力 </t>
  </si>
  <si>
    <t>合计</t>
  </si>
  <si>
    <t>思政课平均分</t>
  </si>
  <si>
    <t>小计</t>
  </si>
  <si>
    <t>总分</t>
  </si>
  <si>
    <t>总计</t>
  </si>
  <si>
    <t>必修课平均分</t>
  </si>
  <si>
    <t>身心课程分数</t>
  </si>
  <si>
    <t>基本</t>
  </si>
  <si>
    <t>成绩总分</t>
  </si>
  <si>
    <t>减分标注（宿舍整改一次减1分）</t>
  </si>
  <si>
    <t>旷课1课时
减1分</t>
  </si>
  <si>
    <t>综合成绩</t>
  </si>
  <si>
    <t>综合
排名</t>
  </si>
  <si>
    <t>奖学金</t>
  </si>
  <si>
    <t>202201090119</t>
  </si>
  <si>
    <t>孟雨露</t>
  </si>
  <si>
    <t>202201090127</t>
  </si>
  <si>
    <t>汪玉平</t>
  </si>
  <si>
    <t>202201090144</t>
  </si>
  <si>
    <t>张贝贝</t>
  </si>
  <si>
    <t>202202060401</t>
  </si>
  <si>
    <t>陈果</t>
  </si>
  <si>
    <t>202202060402</t>
  </si>
  <si>
    <t>陈红</t>
  </si>
  <si>
    <t>202202060403</t>
  </si>
  <si>
    <t>陈雨晴</t>
  </si>
  <si>
    <t>202202060404</t>
  </si>
  <si>
    <t>陈玉洁</t>
  </si>
  <si>
    <t>202202060405</t>
  </si>
  <si>
    <t>陈月</t>
  </si>
  <si>
    <t>202202060406</t>
  </si>
  <si>
    <t>储紫晗</t>
  </si>
  <si>
    <t>202202060407</t>
  </si>
  <si>
    <t>高梦圆</t>
  </si>
  <si>
    <t>202202060408</t>
  </si>
  <si>
    <t>葛兴蓉</t>
  </si>
  <si>
    <t>202202060409</t>
  </si>
  <si>
    <t>胡姗姗</t>
  </si>
  <si>
    <t>202202060410</t>
  </si>
  <si>
    <t>李凡</t>
  </si>
  <si>
    <t>202202060411</t>
  </si>
  <si>
    <t>李盼盼</t>
  </si>
  <si>
    <t>202202060412</t>
  </si>
  <si>
    <t>李诗仪</t>
  </si>
  <si>
    <t>202202060413</t>
  </si>
  <si>
    <t>李帅子</t>
  </si>
  <si>
    <t>202202060414</t>
  </si>
  <si>
    <t>李雅婷</t>
  </si>
  <si>
    <t>202202060415</t>
  </si>
  <si>
    <t>刘佳慧</t>
  </si>
  <si>
    <t>202202060416</t>
  </si>
  <si>
    <t>刘兴雨</t>
  </si>
  <si>
    <t>202202060417</t>
  </si>
  <si>
    <t>刘迎馨</t>
  </si>
  <si>
    <t>202202060418</t>
  </si>
  <si>
    <t>刘媛</t>
  </si>
  <si>
    <t>202202060419</t>
  </si>
  <si>
    <t>陆雨</t>
  </si>
  <si>
    <t>202202060420</t>
  </si>
  <si>
    <t>马恩慧</t>
  </si>
  <si>
    <t>202202060421</t>
  </si>
  <si>
    <t>马馨妍</t>
  </si>
  <si>
    <t>202202060422</t>
  </si>
  <si>
    <t>孟婷</t>
  </si>
  <si>
    <t>202202060423</t>
  </si>
  <si>
    <t>束雅琴</t>
  </si>
  <si>
    <t>202202060424</t>
  </si>
  <si>
    <t>汪雨晨</t>
  </si>
  <si>
    <t>202202060425</t>
  </si>
  <si>
    <t>汪悦</t>
  </si>
  <si>
    <t>202202060426</t>
  </si>
  <si>
    <t>王可</t>
  </si>
  <si>
    <t>202202060427</t>
  </si>
  <si>
    <t>王昕</t>
  </si>
  <si>
    <t>202202060428</t>
  </si>
  <si>
    <t>王悦</t>
  </si>
  <si>
    <t>202202060430</t>
  </si>
  <si>
    <t>吴雨晴</t>
  </si>
  <si>
    <t>202202060431</t>
  </si>
  <si>
    <t>徐琳</t>
  </si>
  <si>
    <t>202202060432</t>
  </si>
  <si>
    <t>闫晴</t>
  </si>
  <si>
    <t>202202060433</t>
  </si>
  <si>
    <t>杨冬禹</t>
  </si>
  <si>
    <t>202202060434</t>
  </si>
  <si>
    <t>杨阳</t>
  </si>
  <si>
    <t>202202060435</t>
  </si>
  <si>
    <t>於盼盼</t>
  </si>
  <si>
    <t>202202060436</t>
  </si>
  <si>
    <t>余奕奕</t>
  </si>
  <si>
    <t>202202060437</t>
  </si>
  <si>
    <t>张瑞雪</t>
  </si>
  <si>
    <t>202202060438</t>
  </si>
  <si>
    <t>张婉茹</t>
  </si>
  <si>
    <t>202202060439</t>
  </si>
  <si>
    <t>张馨怡</t>
  </si>
  <si>
    <t>202202060440</t>
  </si>
  <si>
    <t>赵佳娟</t>
  </si>
  <si>
    <t>202202060441</t>
  </si>
  <si>
    <t>赵梦婷</t>
  </si>
  <si>
    <t>202202060442</t>
  </si>
  <si>
    <t>卓昕</t>
  </si>
  <si>
    <t>202204040129</t>
  </si>
  <si>
    <t>王雨梦</t>
  </si>
  <si>
    <t>202204050123</t>
  </si>
  <si>
    <t>王永新</t>
  </si>
  <si>
    <t>202204050315</t>
  </si>
  <si>
    <t>康静</t>
  </si>
  <si>
    <t>附件2：学期综合素质测评表</t>
  </si>
  <si>
    <t>安徽中澳科技职业学院2023——2024学年综合素质测评表</t>
  </si>
  <si>
    <t xml:space="preserve"> 系部：管理系         班级：2022级大数据与会计1班           专业：大数据与会计              辅导员：陈菁</t>
  </si>
  <si>
    <t>德 育 分 数</t>
  </si>
  <si>
    <t>智 育 分 数</t>
  </si>
  <si>
    <t>身 心 素 质 分 数</t>
  </si>
  <si>
    <t>能 力 分 数</t>
  </si>
  <si>
    <t>综合排名</t>
  </si>
  <si>
    <t>减分标注（*）</t>
  </si>
  <si>
    <t>平均分</t>
  </si>
  <si>
    <t>加减</t>
  </si>
  <si>
    <t>分值</t>
  </si>
  <si>
    <r>
      <rPr>
        <sz val="18"/>
        <color rgb="FF36363D"/>
        <rFont val="宋体"/>
        <family val="3"/>
        <charset val="134"/>
      </rPr>
      <t>刘香</t>
    </r>
  </si>
  <si>
    <r>
      <rPr>
        <sz val="18"/>
        <color rgb="FF36363D"/>
        <rFont val="宋体"/>
        <family val="3"/>
        <charset val="134"/>
      </rPr>
      <t>李琳</t>
    </r>
  </si>
  <si>
    <r>
      <rPr>
        <sz val="18"/>
        <color rgb="FF36363D"/>
        <rFont val="宋体"/>
        <family val="3"/>
        <charset val="134"/>
      </rPr>
      <t>李接喜</t>
    </r>
  </si>
  <si>
    <r>
      <rPr>
        <sz val="18"/>
        <color rgb="FF36363D"/>
        <rFont val="宋体"/>
        <family val="3"/>
        <charset val="134"/>
      </rPr>
      <t>郭行海</t>
    </r>
  </si>
  <si>
    <r>
      <rPr>
        <sz val="18"/>
        <color rgb="FF36363D"/>
        <rFont val="宋体"/>
        <family val="3"/>
        <charset val="134"/>
      </rPr>
      <t>王飞</t>
    </r>
  </si>
  <si>
    <r>
      <rPr>
        <sz val="18"/>
        <color rgb="FF36363D"/>
        <rFont val="宋体"/>
        <family val="3"/>
        <charset val="134"/>
      </rPr>
      <t>吴峥</t>
    </r>
  </si>
  <si>
    <r>
      <rPr>
        <sz val="18"/>
        <rFont val="宋体"/>
        <family val="3"/>
        <charset val="134"/>
      </rPr>
      <t>孙亚如</t>
    </r>
  </si>
  <si>
    <r>
      <rPr>
        <sz val="18"/>
        <color rgb="FF36363D"/>
        <rFont val="宋体"/>
        <family val="3"/>
        <charset val="134"/>
      </rPr>
      <t>张梓瑶</t>
    </r>
  </si>
  <si>
    <r>
      <rPr>
        <sz val="18"/>
        <color rgb="FF36363D"/>
        <rFont val="宋体"/>
        <family val="3"/>
        <charset val="134"/>
      </rPr>
      <t>王杰</t>
    </r>
  </si>
  <si>
    <r>
      <rPr>
        <sz val="18"/>
        <color rgb="FF36363D"/>
        <rFont val="宋体"/>
        <family val="3"/>
        <charset val="134"/>
      </rPr>
      <t>朱甜甜</t>
    </r>
  </si>
  <si>
    <r>
      <rPr>
        <sz val="18"/>
        <rFont val="宋体"/>
        <family val="3"/>
        <charset val="134"/>
      </rPr>
      <t>杨亚鑫</t>
    </r>
  </si>
  <si>
    <r>
      <rPr>
        <sz val="18"/>
        <color rgb="FF36363D"/>
        <rFont val="宋体"/>
        <family val="3"/>
        <charset val="134"/>
      </rPr>
      <t>翟裕薇</t>
    </r>
  </si>
  <si>
    <r>
      <rPr>
        <sz val="18"/>
        <color rgb="FF36363D"/>
        <rFont val="宋体"/>
        <family val="3"/>
        <charset val="134"/>
      </rPr>
      <t>叶明慧</t>
    </r>
  </si>
  <si>
    <r>
      <rPr>
        <sz val="18"/>
        <rFont val="宋体"/>
        <family val="3"/>
        <charset val="134"/>
      </rPr>
      <t>张欣欣</t>
    </r>
  </si>
  <si>
    <r>
      <rPr>
        <sz val="18"/>
        <color rgb="FF36363D"/>
        <rFont val="宋体"/>
        <family val="3"/>
        <charset val="134"/>
      </rPr>
      <t>年梦飞</t>
    </r>
  </si>
  <si>
    <r>
      <rPr>
        <sz val="18"/>
        <color rgb="FF36363D"/>
        <rFont val="宋体"/>
        <family val="3"/>
        <charset val="134"/>
      </rPr>
      <t>薛闯</t>
    </r>
  </si>
  <si>
    <r>
      <rPr>
        <sz val="18"/>
        <color rgb="FF36363D"/>
        <rFont val="宋体"/>
        <family val="3"/>
        <charset val="134"/>
      </rPr>
      <t>何佳玉</t>
    </r>
  </si>
  <si>
    <r>
      <rPr>
        <sz val="18"/>
        <rFont val="宋体"/>
        <family val="3"/>
        <charset val="134"/>
      </rPr>
      <t>马伟男</t>
    </r>
  </si>
  <si>
    <r>
      <rPr>
        <sz val="18"/>
        <rFont val="宋体"/>
        <family val="3"/>
        <charset val="134"/>
      </rPr>
      <t>张燕</t>
    </r>
  </si>
  <si>
    <r>
      <rPr>
        <sz val="18"/>
        <color rgb="FF36363D"/>
        <rFont val="宋体"/>
        <family val="3"/>
        <charset val="134"/>
      </rPr>
      <t>武小雨</t>
    </r>
  </si>
  <si>
    <r>
      <rPr>
        <sz val="18"/>
        <color rgb="FF36363D"/>
        <rFont val="宋体"/>
        <family val="3"/>
        <charset val="134"/>
      </rPr>
      <t>贾保伟</t>
    </r>
  </si>
  <si>
    <r>
      <rPr>
        <sz val="18"/>
        <rFont val="宋体"/>
        <family val="3"/>
        <charset val="134"/>
      </rPr>
      <t>刘微</t>
    </r>
  </si>
  <si>
    <r>
      <rPr>
        <sz val="18"/>
        <rFont val="宋体"/>
        <family val="3"/>
        <charset val="134"/>
      </rPr>
      <t>王梦婷</t>
    </r>
  </si>
  <si>
    <r>
      <rPr>
        <sz val="18"/>
        <rFont val="宋体"/>
        <family val="3"/>
        <charset val="134"/>
      </rPr>
      <t>徐来顺</t>
    </r>
  </si>
  <si>
    <r>
      <rPr>
        <sz val="18"/>
        <rFont val="宋体"/>
        <family val="3"/>
        <charset val="134"/>
      </rPr>
      <t>张雪芹</t>
    </r>
  </si>
  <si>
    <r>
      <rPr>
        <sz val="18"/>
        <rFont val="宋体"/>
        <family val="3"/>
        <charset val="134"/>
      </rPr>
      <t>刘冰涛</t>
    </r>
  </si>
  <si>
    <r>
      <rPr>
        <sz val="18"/>
        <rFont val="宋体"/>
        <family val="3"/>
        <charset val="134"/>
      </rPr>
      <t>张浩南</t>
    </r>
  </si>
  <si>
    <r>
      <rPr>
        <sz val="18"/>
        <rFont val="宋体"/>
        <family val="3"/>
        <charset val="134"/>
      </rPr>
      <t>马强</t>
    </r>
  </si>
  <si>
    <r>
      <rPr>
        <sz val="18"/>
        <rFont val="宋体"/>
        <family val="3"/>
        <charset val="134"/>
      </rPr>
      <t>陈美琪</t>
    </r>
  </si>
  <si>
    <r>
      <rPr>
        <sz val="18"/>
        <rFont val="宋体"/>
        <family val="3"/>
        <charset val="134"/>
      </rPr>
      <t>郑倩倩</t>
    </r>
  </si>
  <si>
    <r>
      <rPr>
        <sz val="18"/>
        <rFont val="宋体"/>
        <family val="3"/>
        <charset val="134"/>
      </rPr>
      <t>王强</t>
    </r>
  </si>
  <si>
    <r>
      <rPr>
        <sz val="18"/>
        <rFont val="宋体"/>
        <family val="3"/>
        <charset val="134"/>
      </rPr>
      <t>卢新宇</t>
    </r>
  </si>
  <si>
    <r>
      <rPr>
        <sz val="18"/>
        <rFont val="宋体"/>
        <family val="3"/>
        <charset val="134"/>
      </rPr>
      <t>王莉</t>
    </r>
  </si>
  <si>
    <r>
      <rPr>
        <sz val="18"/>
        <rFont val="宋体"/>
        <family val="3"/>
        <charset val="134"/>
      </rPr>
      <t>赵沈玲</t>
    </r>
  </si>
  <si>
    <r>
      <rPr>
        <sz val="18"/>
        <rFont val="宋体"/>
        <family val="3"/>
        <charset val="134"/>
      </rPr>
      <t>纪世豪</t>
    </r>
  </si>
  <si>
    <r>
      <rPr>
        <sz val="18"/>
        <rFont val="宋体"/>
        <family val="3"/>
        <charset val="134"/>
      </rPr>
      <t>张绘</t>
    </r>
  </si>
  <si>
    <r>
      <rPr>
        <sz val="18"/>
        <rFont val="宋体"/>
        <family val="3"/>
        <charset val="134"/>
      </rPr>
      <t>杨芊芊</t>
    </r>
  </si>
  <si>
    <r>
      <rPr>
        <sz val="18"/>
        <rFont val="宋体"/>
        <family val="3"/>
        <charset val="134"/>
      </rPr>
      <t>赵金宝</t>
    </r>
  </si>
  <si>
    <r>
      <rPr>
        <sz val="18"/>
        <rFont val="宋体"/>
        <family val="3"/>
        <charset val="134"/>
      </rPr>
      <t>任浩</t>
    </r>
  </si>
  <si>
    <r>
      <rPr>
        <sz val="18"/>
        <rFont val="宋体"/>
        <family val="3"/>
        <charset val="134"/>
      </rPr>
      <t>曹艳</t>
    </r>
  </si>
  <si>
    <r>
      <rPr>
        <sz val="18"/>
        <rFont val="宋体"/>
        <family val="3"/>
        <charset val="134"/>
      </rPr>
      <t>刘默含</t>
    </r>
  </si>
  <si>
    <r>
      <rPr>
        <sz val="18"/>
        <rFont val="宋体"/>
        <family val="3"/>
        <charset val="134"/>
      </rPr>
      <t>夏文静</t>
    </r>
  </si>
  <si>
    <r>
      <rPr>
        <sz val="18"/>
        <rFont val="宋体"/>
        <family val="3"/>
        <charset val="134"/>
      </rPr>
      <t>刘彩琪</t>
    </r>
  </si>
  <si>
    <r>
      <rPr>
        <sz val="18"/>
        <rFont val="宋体"/>
        <family val="3"/>
        <charset val="134"/>
      </rPr>
      <t>姜姗姗</t>
    </r>
  </si>
  <si>
    <r>
      <rPr>
        <sz val="18"/>
        <rFont val="宋体"/>
        <family val="3"/>
        <charset val="134"/>
      </rPr>
      <t>阮博文</t>
    </r>
  </si>
  <si>
    <r>
      <rPr>
        <sz val="18"/>
        <rFont val="宋体"/>
        <family val="3"/>
        <charset val="134"/>
      </rPr>
      <t>吕芯雨</t>
    </r>
  </si>
  <si>
    <r>
      <rPr>
        <sz val="18"/>
        <rFont val="宋体"/>
        <family val="3"/>
        <charset val="134"/>
      </rPr>
      <t>樊汤磊</t>
    </r>
  </si>
  <si>
    <r>
      <rPr>
        <sz val="18"/>
        <rFont val="宋体"/>
        <family val="3"/>
        <charset val="134"/>
      </rPr>
      <t>杨丽雅</t>
    </r>
  </si>
  <si>
    <r>
      <rPr>
        <sz val="18"/>
        <rFont val="宋体"/>
        <family val="3"/>
        <charset val="134"/>
      </rPr>
      <t>笈傲寒</t>
    </r>
  </si>
  <si>
    <r>
      <rPr>
        <sz val="18"/>
        <rFont val="宋体"/>
        <family val="3"/>
        <charset val="134"/>
      </rPr>
      <t>黄春雨</t>
    </r>
  </si>
  <si>
    <r>
      <rPr>
        <sz val="18"/>
        <rFont val="宋体"/>
        <family val="3"/>
        <charset val="134"/>
      </rPr>
      <t>谭欣悦</t>
    </r>
  </si>
  <si>
    <t>202101010113</t>
  </si>
  <si>
    <t>202101010109</t>
  </si>
  <si>
    <t>202101010108</t>
  </si>
  <si>
    <t>202101010104</t>
  </si>
  <si>
    <t>202101010123</t>
  </si>
  <si>
    <t>202101010128</t>
  </si>
  <si>
    <t>202101010122</t>
  </si>
  <si>
    <t>202101060146</t>
  </si>
  <si>
    <t>202101010124</t>
  </si>
  <si>
    <t>202101010143</t>
  </si>
  <si>
    <t>202101010134</t>
  </si>
  <si>
    <t>202101010136</t>
  </si>
  <si>
    <t>202101010135</t>
  </si>
  <si>
    <t>202101010138</t>
  </si>
  <si>
    <t>202104010122</t>
  </si>
  <si>
    <t>202101010132</t>
  </si>
  <si>
    <t>202101010105</t>
  </si>
  <si>
    <t>202101010117</t>
  </si>
  <si>
    <t>202101010140</t>
  </si>
  <si>
    <t>202101010129</t>
  </si>
  <si>
    <t>202101010107</t>
  </si>
  <si>
    <t>202102030119</t>
  </si>
  <si>
    <t>202101010126</t>
  </si>
  <si>
    <t>202101010131</t>
  </si>
  <si>
    <t>202101010139</t>
  </si>
  <si>
    <t>202101010111</t>
  </si>
  <si>
    <t>202101060143</t>
  </si>
  <si>
    <t>202101010116</t>
  </si>
  <si>
    <t>202101060105</t>
  </si>
  <si>
    <t>202101010142</t>
  </si>
  <si>
    <t>202101060129</t>
  </si>
  <si>
    <t>202101010114</t>
  </si>
  <si>
    <t>202101010125</t>
  </si>
  <si>
    <t>202101010141</t>
  </si>
  <si>
    <t>202101010106</t>
  </si>
  <si>
    <t>202101010137</t>
  </si>
  <si>
    <t>202101010133</t>
  </si>
  <si>
    <t>202103010229</t>
  </si>
  <si>
    <t>202101010119</t>
  </si>
  <si>
    <t>202101010102</t>
  </si>
  <si>
    <t>202101010112</t>
  </si>
  <si>
    <t>202101010130</t>
  </si>
  <si>
    <t>202101080125</t>
  </si>
  <si>
    <t>202101040108</t>
  </si>
  <si>
    <t>202101010120</t>
  </si>
  <si>
    <t>202101010115</t>
  </si>
  <si>
    <t>202101010103</t>
  </si>
  <si>
    <t>202102030143</t>
  </si>
  <si>
    <t>202101060115</t>
  </si>
  <si>
    <t>202101070139</t>
  </si>
  <si>
    <t>202102030130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</si>
</sst>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28">
    <font>
      <sz val="11"/>
      <name val="宋体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9"/>
      <color indexed="8"/>
      <name val="SimSun"/>
      <charset val="134"/>
    </font>
    <font>
      <sz val="10"/>
      <name val="Arial"/>
      <family val="2"/>
    </font>
    <font>
      <sz val="12"/>
      <name val="仿宋"/>
      <family val="3"/>
      <charset val="134"/>
    </font>
    <font>
      <sz val="12"/>
      <color rgb="FF000000"/>
      <name val="宋体"/>
      <family val="3"/>
      <charset val="134"/>
    </font>
    <font>
      <sz val="10"/>
      <name val="宋体"/>
      <family val="3"/>
      <charset val="134"/>
    </font>
    <font>
      <sz val="18"/>
      <color rgb="FF36363D"/>
      <name val="宋体"/>
      <family val="3"/>
      <charset val="134"/>
    </font>
    <font>
      <sz val="1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u/>
      <sz val="16"/>
      <name val="黑体"/>
      <family val="3"/>
      <charset val="134"/>
    </font>
    <font>
      <sz val="9"/>
      <name val="宋体"/>
      <family val="3"/>
      <charset val="134"/>
    </font>
    <font>
      <sz val="14"/>
      <color rgb="FF36363D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color rgb="FF36363D"/>
      <name val="SimSun"/>
      <charset val="134"/>
    </font>
    <font>
      <sz val="14"/>
      <name val="宋体"/>
      <family val="3"/>
      <charset val="134"/>
    </font>
    <font>
      <sz val="14"/>
      <color rgb="FF000000"/>
      <name val="SimSun"/>
      <charset val="13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9" fontId="4" fillId="3" borderId="4" xfId="0" applyNumberFormat="1" applyFont="1" applyFill="1" applyBorder="1" applyAlignment="1">
      <alignment horizontal="center" vertical="center"/>
    </xf>
    <xf numFmtId="9" fontId="5" fillId="3" borderId="4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9" fontId="5" fillId="4" borderId="4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9" fontId="5" fillId="5" borderId="4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9" fontId="5" fillId="6" borderId="4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177" fontId="2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77" fontId="4" fillId="3" borderId="4" xfId="0" applyNumberFormat="1" applyFont="1" applyFill="1" applyBorder="1" applyAlignment="1">
      <alignment horizontal="center" vertical="center"/>
    </xf>
    <xf numFmtId="176" fontId="2" fillId="3" borderId="4" xfId="0" applyNumberFormat="1" applyFont="1" applyFill="1" applyBorder="1" applyAlignment="1">
      <alignment horizontal="center" vertical="center"/>
    </xf>
    <xf numFmtId="177" fontId="2" fillId="4" borderId="4" xfId="0" applyNumberFormat="1" applyFont="1" applyFill="1" applyBorder="1">
      <alignment vertical="center"/>
    </xf>
    <xf numFmtId="176" fontId="1" fillId="4" borderId="4" xfId="0" applyNumberFormat="1" applyFont="1" applyFill="1" applyBorder="1">
      <alignment vertical="center"/>
    </xf>
    <xf numFmtId="176" fontId="2" fillId="5" borderId="4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76" fontId="1" fillId="5" borderId="4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11" fillId="0" borderId="0" xfId="0" applyFo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12" fillId="0" borderId="8" xfId="0" applyFont="1" applyFill="1" applyBorder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8" xfId="0" applyFont="1" applyFill="1" applyBorder="1">
      <alignment vertical="center"/>
    </xf>
    <xf numFmtId="9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>
      <alignment vertical="center"/>
    </xf>
    <xf numFmtId="0" fontId="17" fillId="0" borderId="0" xfId="0" applyNumberFormat="1" applyFont="1" applyFill="1" applyBorder="1">
      <alignment vertical="center"/>
    </xf>
    <xf numFmtId="0" fontId="18" fillId="0" borderId="0" xfId="0" applyNumberFormat="1" applyFont="1" applyFill="1" applyBorder="1">
      <alignment vertical="center"/>
    </xf>
    <xf numFmtId="0" fontId="19" fillId="0" borderId="0" xfId="0" applyNumberFormat="1" applyFont="1" applyFill="1" applyBorder="1">
      <alignment vertical="center"/>
    </xf>
    <xf numFmtId="0" fontId="20" fillId="0" borderId="0" xfId="0" applyNumberFormat="1" applyFont="1" applyFill="1" applyBorder="1">
      <alignment vertical="center"/>
    </xf>
    <xf numFmtId="176" fontId="5" fillId="2" borderId="4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13" fillId="8" borderId="22" xfId="0" applyNumberFormat="1" applyFont="1" applyFill="1" applyBorder="1" applyAlignment="1">
      <alignment horizontal="center" vertical="center" wrapText="1"/>
    </xf>
    <xf numFmtId="0" fontId="14" fillId="8" borderId="22" xfId="0" applyNumberFormat="1" applyFont="1" applyFill="1" applyBorder="1" applyAlignment="1">
      <alignment horizontal="center" vertical="center" wrapText="1"/>
    </xf>
    <xf numFmtId="0" fontId="14" fillId="10" borderId="22" xfId="0" applyNumberFormat="1" applyFont="1" applyFill="1" applyBorder="1" applyAlignment="1">
      <alignment horizontal="center" vertical="center" wrapText="1"/>
    </xf>
    <xf numFmtId="0" fontId="13" fillId="10" borderId="22" xfId="0" applyNumberFormat="1" applyFont="1" applyFill="1" applyBorder="1" applyAlignment="1">
      <alignment horizontal="center" vertical="center" wrapText="1"/>
    </xf>
    <xf numFmtId="0" fontId="23" fillId="9" borderId="22" xfId="0" applyNumberFormat="1" applyFont="1" applyFill="1" applyBorder="1" applyAlignment="1">
      <alignment horizontal="center" vertical="center" wrapText="1"/>
    </xf>
    <xf numFmtId="0" fontId="23" fillId="9" borderId="22" xfId="0" applyNumberFormat="1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/>
    </xf>
    <xf numFmtId="0" fontId="25" fillId="9" borderId="22" xfId="0" applyNumberFormat="1" applyFont="1" applyFill="1" applyBorder="1" applyAlignment="1">
      <alignment horizontal="center" vertical="center" wrapText="1"/>
    </xf>
    <xf numFmtId="49" fontId="24" fillId="8" borderId="4" xfId="0" applyNumberFormat="1" applyFont="1" applyFill="1" applyBorder="1" applyAlignment="1">
      <alignment horizontal="center" vertical="center"/>
    </xf>
    <xf numFmtId="49" fontId="23" fillId="9" borderId="22" xfId="0" applyNumberFormat="1" applyFont="1" applyFill="1" applyBorder="1" applyAlignment="1">
      <alignment horizontal="center" vertical="center" wrapText="1"/>
    </xf>
    <xf numFmtId="176" fontId="26" fillId="8" borderId="4" xfId="0" applyNumberFormat="1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26" fillId="9" borderId="22" xfId="0" applyNumberFormat="1" applyFont="1" applyFill="1" applyBorder="1" applyAlignment="1">
      <alignment horizontal="center" vertical="center" wrapText="1"/>
    </xf>
    <xf numFmtId="0" fontId="24" fillId="9" borderId="22" xfId="0" applyNumberFormat="1" applyFont="1" applyFill="1" applyBorder="1" applyAlignment="1">
      <alignment horizontal="center" vertical="center"/>
    </xf>
    <xf numFmtId="0" fontId="26" fillId="9" borderId="22" xfId="0" applyNumberFormat="1" applyFont="1" applyFill="1" applyBorder="1" applyAlignment="1">
      <alignment horizontal="center" vertical="center"/>
    </xf>
    <xf numFmtId="0" fontId="27" fillId="9" borderId="22" xfId="0" applyNumberFormat="1" applyFont="1" applyFill="1" applyBorder="1" applyAlignment="1">
      <alignment horizontal="center" vertical="center" wrapText="1"/>
    </xf>
    <xf numFmtId="49" fontId="26" fillId="9" borderId="22" xfId="0" applyNumberFormat="1" applyFont="1" applyFill="1" applyBorder="1" applyAlignment="1">
      <alignment horizontal="center" vertical="center" wrapText="1"/>
    </xf>
    <xf numFmtId="0" fontId="23" fillId="8" borderId="22" xfId="0" applyNumberFormat="1" applyFont="1" applyFill="1" applyBorder="1" applyAlignment="1">
      <alignment horizontal="center" vertical="center" wrapText="1"/>
    </xf>
    <xf numFmtId="0" fontId="23" fillId="8" borderId="22" xfId="0" applyNumberFormat="1" applyFont="1" applyFill="1" applyBorder="1" applyAlignment="1">
      <alignment horizontal="center" vertical="center"/>
    </xf>
    <xf numFmtId="0" fontId="25" fillId="8" borderId="22" xfId="0" applyNumberFormat="1" applyFont="1" applyFill="1" applyBorder="1" applyAlignment="1">
      <alignment horizontal="center" vertical="center" wrapText="1"/>
    </xf>
    <xf numFmtId="49" fontId="23" fillId="8" borderId="22" xfId="0" applyNumberFormat="1" applyFont="1" applyFill="1" applyBorder="1" applyAlignment="1">
      <alignment horizontal="center" vertical="center" wrapText="1"/>
    </xf>
    <xf numFmtId="0" fontId="26" fillId="10" borderId="22" xfId="0" applyNumberFormat="1" applyFont="1" applyFill="1" applyBorder="1" applyAlignment="1">
      <alignment horizontal="center" vertical="center" wrapText="1"/>
    </xf>
    <xf numFmtId="0" fontId="24" fillId="10" borderId="22" xfId="0" applyNumberFormat="1" applyFont="1" applyFill="1" applyBorder="1" applyAlignment="1">
      <alignment horizontal="center" vertical="center"/>
    </xf>
    <xf numFmtId="0" fontId="26" fillId="10" borderId="22" xfId="0" applyNumberFormat="1" applyFont="1" applyFill="1" applyBorder="1" applyAlignment="1">
      <alignment horizontal="center" vertical="center"/>
    </xf>
    <xf numFmtId="0" fontId="27" fillId="10" borderId="22" xfId="0" applyNumberFormat="1" applyFont="1" applyFill="1" applyBorder="1" applyAlignment="1">
      <alignment horizontal="center" vertical="center" wrapText="1"/>
    </xf>
    <xf numFmtId="49" fontId="26" fillId="10" borderId="22" xfId="0" applyNumberFormat="1" applyFont="1" applyFill="1" applyBorder="1" applyAlignment="1">
      <alignment horizontal="center" vertical="center" wrapText="1"/>
    </xf>
    <xf numFmtId="0" fontId="23" fillId="10" borderId="22" xfId="0" applyNumberFormat="1" applyFont="1" applyFill="1" applyBorder="1" applyAlignment="1">
      <alignment horizontal="center" vertical="center" wrapText="1"/>
    </xf>
    <xf numFmtId="0" fontId="23" fillId="10" borderId="22" xfId="0" applyNumberFormat="1" applyFont="1" applyFill="1" applyBorder="1" applyAlignment="1">
      <alignment horizontal="center" vertical="center"/>
    </xf>
    <xf numFmtId="0" fontId="25" fillId="10" borderId="22" xfId="0" applyNumberFormat="1" applyFont="1" applyFill="1" applyBorder="1" applyAlignment="1">
      <alignment horizontal="center" vertical="center" wrapText="1"/>
    </xf>
    <xf numFmtId="49" fontId="23" fillId="10" borderId="22" xfId="0" applyNumberFormat="1" applyFont="1" applyFill="1" applyBorder="1" applyAlignment="1">
      <alignment horizontal="center" vertical="center" wrapText="1"/>
    </xf>
    <xf numFmtId="0" fontId="24" fillId="10" borderId="2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0/cellImage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="90" workbookViewId="0">
      <selection sqref="A1:XFD5"/>
    </sheetView>
  </sheetViews>
  <sheetFormatPr defaultColWidth="9" defaultRowHeight="14.4"/>
  <cols>
    <col min="1" max="1" width="5.5546875" style="1" customWidth="1"/>
    <col min="2" max="2" width="11.5546875" style="1" customWidth="1"/>
    <col min="3" max="3" width="12.5546875" style="1"/>
    <col min="4" max="4" width="14" style="1" customWidth="1"/>
    <col min="5" max="6" width="9" style="1"/>
    <col min="7" max="7" width="9" style="2"/>
    <col min="8" max="8" width="12.77734375" style="1" customWidth="1"/>
    <col min="9" max="9" width="9" style="2"/>
    <col min="10" max="10" width="13.21875" style="1" customWidth="1"/>
    <col min="11" max="12" width="9" style="1"/>
    <col min="13" max="13" width="9" style="2"/>
    <col min="14" max="16" width="9" style="1"/>
    <col min="17" max="17" width="9" style="2"/>
    <col min="18" max="18" width="9" style="1"/>
    <col min="19" max="19" width="15.44140625" style="1" customWidth="1"/>
    <col min="20" max="20" width="13.21875" style="1" customWidth="1"/>
    <col min="21" max="21" width="9" style="1"/>
    <col min="22" max="22" width="7.5546875" style="1" customWidth="1"/>
    <col min="23" max="23" width="11.21875" style="1" customWidth="1"/>
  </cols>
  <sheetData>
    <row r="1" spans="1:23" ht="27" customHeight="1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6"/>
    </row>
    <row r="2" spans="1:23" ht="25.95" customHeight="1">
      <c r="A2" s="77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9"/>
    </row>
    <row r="3" spans="1:23" ht="15.6">
      <c r="A3" s="3" t="s">
        <v>2</v>
      </c>
      <c r="B3" s="3" t="s">
        <v>3</v>
      </c>
      <c r="C3" s="4" t="s">
        <v>4</v>
      </c>
      <c r="D3" s="59" t="s">
        <v>5</v>
      </c>
      <c r="E3" s="60"/>
      <c r="F3" s="60"/>
      <c r="G3" s="61"/>
      <c r="H3" s="83" t="s">
        <v>6</v>
      </c>
      <c r="I3" s="84"/>
      <c r="J3" s="85" t="s">
        <v>7</v>
      </c>
      <c r="K3" s="86"/>
      <c r="L3" s="86"/>
      <c r="M3" s="87"/>
      <c r="N3" s="80" t="s">
        <v>8</v>
      </c>
      <c r="O3" s="81"/>
      <c r="P3" s="81"/>
      <c r="Q3" s="82"/>
      <c r="R3" s="5" t="s">
        <v>9</v>
      </c>
      <c r="S3" s="88"/>
      <c r="T3" s="89"/>
      <c r="U3" s="89"/>
      <c r="V3" s="89"/>
      <c r="W3" s="90"/>
    </row>
    <row r="4" spans="1:23" ht="15.6">
      <c r="A4" s="62"/>
      <c r="B4" s="63"/>
      <c r="C4" s="64"/>
      <c r="D4" s="6" t="s">
        <v>10</v>
      </c>
      <c r="E4" s="7" t="s">
        <v>11</v>
      </c>
      <c r="F4" s="7" t="s">
        <v>12</v>
      </c>
      <c r="G4" s="7" t="s">
        <v>13</v>
      </c>
      <c r="H4" s="8" t="s">
        <v>14</v>
      </c>
      <c r="I4" s="8" t="s">
        <v>13</v>
      </c>
      <c r="J4" s="9" t="s">
        <v>15</v>
      </c>
      <c r="K4" s="9" t="s">
        <v>11</v>
      </c>
      <c r="L4" s="9" t="s">
        <v>12</v>
      </c>
      <c r="M4" s="9" t="s">
        <v>13</v>
      </c>
      <c r="N4" s="10" t="s">
        <v>16</v>
      </c>
      <c r="O4" s="10" t="s">
        <v>11</v>
      </c>
      <c r="P4" s="10" t="s">
        <v>12</v>
      </c>
      <c r="Q4" s="10" t="s">
        <v>13</v>
      </c>
      <c r="R4" s="58" t="s">
        <v>17</v>
      </c>
      <c r="S4" s="70" t="s">
        <v>18</v>
      </c>
      <c r="T4" s="72" t="s">
        <v>19</v>
      </c>
      <c r="U4" s="70" t="s">
        <v>20</v>
      </c>
      <c r="V4" s="70" t="s">
        <v>21</v>
      </c>
      <c r="W4" s="68" t="s">
        <v>22</v>
      </c>
    </row>
    <row r="5" spans="1:23" ht="28.05" customHeight="1">
      <c r="A5" s="65"/>
      <c r="B5" s="66"/>
      <c r="C5" s="67"/>
      <c r="D5" s="6"/>
      <c r="E5" s="11"/>
      <c r="F5" s="11"/>
      <c r="G5" s="12">
        <v>0.2</v>
      </c>
      <c r="H5" s="13"/>
      <c r="I5" s="14">
        <v>0.5</v>
      </c>
      <c r="J5" s="15"/>
      <c r="K5" s="15"/>
      <c r="L5" s="15"/>
      <c r="M5" s="16">
        <v>0.15</v>
      </c>
      <c r="N5" s="17">
        <v>80</v>
      </c>
      <c r="O5" s="18"/>
      <c r="P5" s="18"/>
      <c r="Q5" s="19">
        <v>0.15</v>
      </c>
      <c r="R5" s="58"/>
      <c r="S5" s="71"/>
      <c r="T5" s="73"/>
      <c r="U5" s="70"/>
      <c r="V5" s="71"/>
      <c r="W5" s="69"/>
    </row>
    <row r="6" spans="1:23" s="20" customFormat="1" ht="19.95" customHeight="1">
      <c r="A6" s="21">
        <v>1</v>
      </c>
      <c r="B6" s="22" t="s">
        <v>23</v>
      </c>
      <c r="C6" s="22" t="s">
        <v>24</v>
      </c>
      <c r="D6" s="23">
        <v>79.004000000000005</v>
      </c>
      <c r="E6" s="24"/>
      <c r="F6" s="25">
        <f>SUM(D6+E6)</f>
        <v>79.004000000000005</v>
      </c>
      <c r="G6" s="26">
        <f>F6*0.2</f>
        <v>15.800800000000002</v>
      </c>
      <c r="H6" s="27">
        <v>79.819999999999993</v>
      </c>
      <c r="I6" s="28">
        <f t="shared" ref="I6:I52" si="0">H6*0.5</f>
        <v>39.909999999999997</v>
      </c>
      <c r="J6" s="29">
        <v>90.958500000000001</v>
      </c>
      <c r="K6" s="30">
        <v>4</v>
      </c>
      <c r="L6" s="31">
        <f>SUM(J6:K6)</f>
        <v>94.958500000000001</v>
      </c>
      <c r="M6" s="29">
        <f>L6*0.15</f>
        <v>14.243774999999999</v>
      </c>
      <c r="N6" s="17">
        <v>80</v>
      </c>
      <c r="O6" s="32"/>
      <c r="P6" s="33">
        <f>N6+O6</f>
        <v>80</v>
      </c>
      <c r="Q6" s="34">
        <f>P6*0.15</f>
        <v>12</v>
      </c>
      <c r="R6" s="35">
        <f>SUM(G6+I6+M6+Q6)</f>
        <v>81.954575000000006</v>
      </c>
      <c r="S6" s="21">
        <v>4</v>
      </c>
      <c r="T6" s="21"/>
      <c r="U6" s="35">
        <f>R6-S6-T6</f>
        <v>77.954575000000006</v>
      </c>
      <c r="V6" s="21"/>
      <c r="W6" s="21"/>
    </row>
    <row r="7" spans="1:23" s="20" customFormat="1" ht="19.95" customHeight="1">
      <c r="A7" s="21">
        <v>2</v>
      </c>
      <c r="B7" s="36" t="s">
        <v>25</v>
      </c>
      <c r="C7" s="36" t="s">
        <v>26</v>
      </c>
      <c r="D7" s="23">
        <v>87.156000000000006</v>
      </c>
      <c r="E7" s="37"/>
      <c r="F7" s="25">
        <f t="shared" ref="F7:F52" si="1">SUM(D7+E7)</f>
        <v>87.156000000000006</v>
      </c>
      <c r="G7" s="26">
        <f t="shared" ref="G7:G52" si="2">F7*0.2</f>
        <v>17.4312</v>
      </c>
      <c r="H7" s="27">
        <v>85.2</v>
      </c>
      <c r="I7" s="28">
        <f t="shared" si="0"/>
        <v>42.6</v>
      </c>
      <c r="J7" s="29">
        <v>88.42</v>
      </c>
      <c r="K7" s="30">
        <v>7</v>
      </c>
      <c r="L7" s="31">
        <f t="shared" ref="L7:L52" si="3">SUM(J7:K7)</f>
        <v>95.42</v>
      </c>
      <c r="M7" s="29">
        <f t="shared" ref="M7:M52" si="4">L7*0.15</f>
        <v>14.313000000000001</v>
      </c>
      <c r="N7" s="17">
        <v>80</v>
      </c>
      <c r="O7" s="38">
        <v>6</v>
      </c>
      <c r="P7" s="33">
        <f t="shared" ref="P7:P52" si="5">N7+O7</f>
        <v>86</v>
      </c>
      <c r="Q7" s="34">
        <f t="shared" ref="Q7:Q52" si="6">P7*0.15</f>
        <v>12.9</v>
      </c>
      <c r="R7" s="35">
        <f t="shared" ref="R7:R52" si="7">SUM(G7+I7+M7+Q7)</f>
        <v>87.244200000000006</v>
      </c>
      <c r="S7" s="21"/>
      <c r="T7" s="21"/>
      <c r="U7" s="35">
        <f t="shared" ref="U7:U52" si="8">R7-S7-T7</f>
        <v>87.244200000000006</v>
      </c>
      <c r="V7" s="21"/>
      <c r="W7" s="21"/>
    </row>
    <row r="8" spans="1:23" s="20" customFormat="1" ht="19.95" customHeight="1">
      <c r="A8" s="21">
        <v>3</v>
      </c>
      <c r="B8" s="22" t="s">
        <v>27</v>
      </c>
      <c r="C8" s="22" t="s">
        <v>28</v>
      </c>
      <c r="D8" s="23">
        <v>86.457999999999998</v>
      </c>
      <c r="E8" s="37"/>
      <c r="F8" s="25">
        <f t="shared" si="1"/>
        <v>86.457999999999998</v>
      </c>
      <c r="G8" s="26">
        <f t="shared" si="2"/>
        <v>17.291599999999999</v>
      </c>
      <c r="H8" s="27">
        <v>81.099999999999994</v>
      </c>
      <c r="I8" s="28">
        <f t="shared" si="0"/>
        <v>40.549999999999997</v>
      </c>
      <c r="J8" s="29">
        <v>87.555000000000007</v>
      </c>
      <c r="K8" s="30">
        <v>4</v>
      </c>
      <c r="L8" s="31">
        <f t="shared" si="3"/>
        <v>91.555000000000007</v>
      </c>
      <c r="M8" s="29">
        <f t="shared" si="4"/>
        <v>13.73325</v>
      </c>
      <c r="N8" s="17">
        <v>80</v>
      </c>
      <c r="O8" s="21">
        <v>6</v>
      </c>
      <c r="P8" s="33">
        <f t="shared" si="5"/>
        <v>86</v>
      </c>
      <c r="Q8" s="34">
        <f t="shared" si="6"/>
        <v>12.9</v>
      </c>
      <c r="R8" s="35">
        <f t="shared" si="7"/>
        <v>84.474850000000004</v>
      </c>
      <c r="S8" s="21">
        <v>1</v>
      </c>
      <c r="T8" s="21"/>
      <c r="U8" s="35">
        <f t="shared" si="8"/>
        <v>83.474850000000004</v>
      </c>
      <c r="V8" s="21"/>
      <c r="W8" s="21"/>
    </row>
    <row r="9" spans="1:23" s="20" customFormat="1" ht="19.95" customHeight="1">
      <c r="A9" s="21">
        <v>4</v>
      </c>
      <c r="B9" s="36" t="s">
        <v>29</v>
      </c>
      <c r="C9" s="36" t="s">
        <v>30</v>
      </c>
      <c r="D9" s="23">
        <v>85.272000000000006</v>
      </c>
      <c r="E9" s="37">
        <v>1.5</v>
      </c>
      <c r="F9" s="25">
        <f t="shared" si="1"/>
        <v>86.772000000000006</v>
      </c>
      <c r="G9" s="26">
        <f t="shared" si="2"/>
        <v>17.354400000000002</v>
      </c>
      <c r="H9" s="27">
        <v>79.005789473684203</v>
      </c>
      <c r="I9" s="28">
        <f t="shared" si="0"/>
        <v>39.502894736842102</v>
      </c>
      <c r="J9" s="29">
        <v>85.77</v>
      </c>
      <c r="K9" s="30">
        <v>4</v>
      </c>
      <c r="L9" s="31">
        <f t="shared" si="3"/>
        <v>89.77</v>
      </c>
      <c r="M9" s="29">
        <f t="shared" si="4"/>
        <v>13.465499999999999</v>
      </c>
      <c r="N9" s="17">
        <v>80</v>
      </c>
      <c r="O9" s="38">
        <v>24</v>
      </c>
      <c r="P9" s="33">
        <f t="shared" si="5"/>
        <v>104</v>
      </c>
      <c r="Q9" s="34">
        <f t="shared" si="6"/>
        <v>15.6</v>
      </c>
      <c r="R9" s="35">
        <f t="shared" si="7"/>
        <v>85.922794736842093</v>
      </c>
      <c r="S9" s="21">
        <v>2</v>
      </c>
      <c r="T9" s="21"/>
      <c r="U9" s="35">
        <f t="shared" si="8"/>
        <v>83.922794736842093</v>
      </c>
      <c r="V9" s="21"/>
      <c r="W9" s="21"/>
    </row>
    <row r="10" spans="1:23" s="20" customFormat="1" ht="19.95" customHeight="1">
      <c r="A10" s="21">
        <v>5</v>
      </c>
      <c r="B10" s="22" t="s">
        <v>31</v>
      </c>
      <c r="C10" s="22" t="s">
        <v>32</v>
      </c>
      <c r="D10" s="23">
        <v>86.933999999999997</v>
      </c>
      <c r="E10" s="37">
        <v>1</v>
      </c>
      <c r="F10" s="25">
        <f t="shared" si="1"/>
        <v>87.933999999999997</v>
      </c>
      <c r="G10" s="26">
        <f t="shared" si="2"/>
        <v>17.5868</v>
      </c>
      <c r="H10" s="27">
        <v>82.107368421052598</v>
      </c>
      <c r="I10" s="28">
        <f t="shared" si="0"/>
        <v>41.053684210526299</v>
      </c>
      <c r="J10" s="29">
        <v>87.745000000000005</v>
      </c>
      <c r="K10" s="30">
        <v>6</v>
      </c>
      <c r="L10" s="31">
        <f t="shared" si="3"/>
        <v>93.745000000000005</v>
      </c>
      <c r="M10" s="29">
        <f t="shared" si="4"/>
        <v>14.06175</v>
      </c>
      <c r="N10" s="17">
        <v>80</v>
      </c>
      <c r="O10" s="38">
        <v>18</v>
      </c>
      <c r="P10" s="33">
        <f t="shared" si="5"/>
        <v>98</v>
      </c>
      <c r="Q10" s="34">
        <f t="shared" si="6"/>
        <v>14.7</v>
      </c>
      <c r="R10" s="35">
        <f t="shared" si="7"/>
        <v>87.402234210526302</v>
      </c>
      <c r="S10" s="21">
        <v>4</v>
      </c>
      <c r="T10" s="21"/>
      <c r="U10" s="35">
        <f t="shared" si="8"/>
        <v>83.402234210526302</v>
      </c>
      <c r="V10" s="21"/>
      <c r="W10" s="21"/>
    </row>
    <row r="11" spans="1:23" s="20" customFormat="1" ht="19.95" customHeight="1">
      <c r="A11" s="21">
        <v>6</v>
      </c>
      <c r="B11" s="36" t="s">
        <v>33</v>
      </c>
      <c r="C11" s="36" t="s">
        <v>34</v>
      </c>
      <c r="D11" s="23">
        <v>86.81</v>
      </c>
      <c r="E11" s="37"/>
      <c r="F11" s="25">
        <f t="shared" si="1"/>
        <v>86.81</v>
      </c>
      <c r="G11" s="26">
        <f t="shared" si="2"/>
        <v>17.362000000000002</v>
      </c>
      <c r="H11" s="27">
        <v>82.217368421052598</v>
      </c>
      <c r="I11" s="28">
        <f t="shared" si="0"/>
        <v>41.108684210526299</v>
      </c>
      <c r="J11" s="29">
        <v>87.989666666666693</v>
      </c>
      <c r="K11" s="30">
        <v>4</v>
      </c>
      <c r="L11" s="31">
        <f t="shared" si="3"/>
        <v>91.989666666666693</v>
      </c>
      <c r="M11" s="29">
        <f t="shared" si="4"/>
        <v>13.798450000000004</v>
      </c>
      <c r="N11" s="17">
        <v>80</v>
      </c>
      <c r="O11" s="38">
        <v>12</v>
      </c>
      <c r="P11" s="33">
        <f t="shared" si="5"/>
        <v>92</v>
      </c>
      <c r="Q11" s="34">
        <f t="shared" si="6"/>
        <v>13.799999999999999</v>
      </c>
      <c r="R11" s="35">
        <f t="shared" si="7"/>
        <v>86.0691342105263</v>
      </c>
      <c r="S11" s="21"/>
      <c r="T11" s="21"/>
      <c r="U11" s="35">
        <f t="shared" si="8"/>
        <v>86.0691342105263</v>
      </c>
      <c r="V11" s="21"/>
      <c r="W11" s="21"/>
    </row>
    <row r="12" spans="1:23" s="20" customFormat="1" ht="19.95" customHeight="1">
      <c r="A12" s="21">
        <v>7</v>
      </c>
      <c r="B12" s="22" t="s">
        <v>35</v>
      </c>
      <c r="C12" s="22" t="s">
        <v>36</v>
      </c>
      <c r="D12" s="23">
        <v>88.096000000000004</v>
      </c>
      <c r="E12" s="37"/>
      <c r="F12" s="25">
        <f t="shared" si="1"/>
        <v>88.096000000000004</v>
      </c>
      <c r="G12" s="26">
        <f t="shared" si="2"/>
        <v>17.619200000000003</v>
      </c>
      <c r="H12" s="27">
        <v>81.003157894736802</v>
      </c>
      <c r="I12" s="28">
        <f t="shared" si="0"/>
        <v>40.501578947368401</v>
      </c>
      <c r="J12" s="29">
        <v>89.986000000000004</v>
      </c>
      <c r="K12" s="30">
        <v>4</v>
      </c>
      <c r="L12" s="31">
        <f t="shared" si="3"/>
        <v>93.986000000000004</v>
      </c>
      <c r="M12" s="29">
        <f t="shared" si="4"/>
        <v>14.097900000000001</v>
      </c>
      <c r="N12" s="17">
        <v>80</v>
      </c>
      <c r="O12" s="38"/>
      <c r="P12" s="33">
        <f t="shared" si="5"/>
        <v>80</v>
      </c>
      <c r="Q12" s="34">
        <f t="shared" si="6"/>
        <v>12</v>
      </c>
      <c r="R12" s="35">
        <f t="shared" si="7"/>
        <v>84.218678947368403</v>
      </c>
      <c r="S12" s="21">
        <v>4</v>
      </c>
      <c r="T12" s="21"/>
      <c r="U12" s="35">
        <f t="shared" si="8"/>
        <v>80.218678947368403</v>
      </c>
      <c r="V12" s="21"/>
      <c r="W12" s="21"/>
    </row>
    <row r="13" spans="1:23" s="20" customFormat="1" ht="19.95" customHeight="1">
      <c r="A13" s="21">
        <v>8</v>
      </c>
      <c r="B13" s="36" t="s">
        <v>37</v>
      </c>
      <c r="C13" s="36" t="s">
        <v>38</v>
      </c>
      <c r="D13" s="23">
        <v>88.373999999999995</v>
      </c>
      <c r="E13" s="37"/>
      <c r="F13" s="25">
        <f t="shared" si="1"/>
        <v>88.373999999999995</v>
      </c>
      <c r="G13" s="26">
        <f t="shared" si="2"/>
        <v>17.674800000000001</v>
      </c>
      <c r="H13" s="27">
        <v>85.658421052631596</v>
      </c>
      <c r="I13" s="28">
        <f t="shared" si="0"/>
        <v>42.829210526315798</v>
      </c>
      <c r="J13" s="29">
        <v>87.331333333333305</v>
      </c>
      <c r="K13" s="30">
        <v>4</v>
      </c>
      <c r="L13" s="31">
        <f t="shared" si="3"/>
        <v>91.331333333333305</v>
      </c>
      <c r="M13" s="29">
        <f t="shared" si="4"/>
        <v>13.699699999999995</v>
      </c>
      <c r="N13" s="17">
        <v>80</v>
      </c>
      <c r="O13" s="38">
        <v>9</v>
      </c>
      <c r="P13" s="33">
        <f t="shared" si="5"/>
        <v>89</v>
      </c>
      <c r="Q13" s="34">
        <f t="shared" si="6"/>
        <v>13.35</v>
      </c>
      <c r="R13" s="35">
        <f t="shared" si="7"/>
        <v>87.553710526315783</v>
      </c>
      <c r="S13" s="21">
        <v>5</v>
      </c>
      <c r="T13" s="21">
        <v>1</v>
      </c>
      <c r="U13" s="35">
        <f t="shared" si="8"/>
        <v>81.553710526315783</v>
      </c>
      <c r="V13" s="21"/>
      <c r="W13" s="21"/>
    </row>
    <row r="14" spans="1:23" s="20" customFormat="1" ht="19.95" customHeight="1">
      <c r="A14" s="21">
        <v>9</v>
      </c>
      <c r="B14" s="22" t="s">
        <v>39</v>
      </c>
      <c r="C14" s="22" t="s">
        <v>40</v>
      </c>
      <c r="D14" s="23">
        <v>81.786000000000001</v>
      </c>
      <c r="E14" s="37"/>
      <c r="F14" s="25">
        <f t="shared" si="1"/>
        <v>81.786000000000001</v>
      </c>
      <c r="G14" s="26">
        <f t="shared" si="2"/>
        <v>16.357200000000002</v>
      </c>
      <c r="H14" s="27">
        <v>81.148947368421005</v>
      </c>
      <c r="I14" s="28">
        <f t="shared" si="0"/>
        <v>40.574473684210503</v>
      </c>
      <c r="J14" s="29">
        <v>83.839666666666702</v>
      </c>
      <c r="K14" s="30">
        <v>6</v>
      </c>
      <c r="L14" s="31">
        <f t="shared" si="3"/>
        <v>89.839666666666702</v>
      </c>
      <c r="M14" s="29">
        <f t="shared" si="4"/>
        <v>13.475950000000005</v>
      </c>
      <c r="N14" s="17">
        <v>80</v>
      </c>
      <c r="O14" s="38">
        <v>10</v>
      </c>
      <c r="P14" s="33">
        <f t="shared" si="5"/>
        <v>90</v>
      </c>
      <c r="Q14" s="34">
        <f t="shared" si="6"/>
        <v>13.5</v>
      </c>
      <c r="R14" s="35">
        <f t="shared" si="7"/>
        <v>83.907623684210506</v>
      </c>
      <c r="S14" s="21">
        <v>5</v>
      </c>
      <c r="T14" s="21">
        <v>1</v>
      </c>
      <c r="U14" s="35">
        <f t="shared" si="8"/>
        <v>77.907623684210506</v>
      </c>
      <c r="V14" s="21"/>
      <c r="W14" s="21"/>
    </row>
    <row r="15" spans="1:23" s="20" customFormat="1" ht="19.95" customHeight="1">
      <c r="A15" s="21">
        <v>10</v>
      </c>
      <c r="B15" s="36" t="s">
        <v>41</v>
      </c>
      <c r="C15" s="36" t="s">
        <v>42</v>
      </c>
      <c r="D15" s="23">
        <v>89.975999999999999</v>
      </c>
      <c r="E15" s="37"/>
      <c r="F15" s="25">
        <f t="shared" si="1"/>
        <v>89.975999999999999</v>
      </c>
      <c r="G15" s="26">
        <f t="shared" si="2"/>
        <v>17.995200000000001</v>
      </c>
      <c r="H15" s="27">
        <v>85.988421052631594</v>
      </c>
      <c r="I15" s="28">
        <f t="shared" si="0"/>
        <v>42.994210526315797</v>
      </c>
      <c r="J15" s="29">
        <v>88.473333333333301</v>
      </c>
      <c r="K15" s="30">
        <v>4</v>
      </c>
      <c r="L15" s="31">
        <f t="shared" si="3"/>
        <v>92.473333333333301</v>
      </c>
      <c r="M15" s="29">
        <f t="shared" si="4"/>
        <v>13.870999999999995</v>
      </c>
      <c r="N15" s="17">
        <v>80</v>
      </c>
      <c r="O15" s="38"/>
      <c r="P15" s="33">
        <f t="shared" si="5"/>
        <v>80</v>
      </c>
      <c r="Q15" s="34">
        <f t="shared" si="6"/>
        <v>12</v>
      </c>
      <c r="R15" s="35">
        <f t="shared" si="7"/>
        <v>86.860410526315789</v>
      </c>
      <c r="S15" s="21">
        <v>2</v>
      </c>
      <c r="T15" s="21"/>
      <c r="U15" s="35">
        <f t="shared" si="8"/>
        <v>84.860410526315789</v>
      </c>
      <c r="V15" s="21"/>
      <c r="W15" s="21"/>
    </row>
    <row r="16" spans="1:23" s="20" customFormat="1" ht="19.95" customHeight="1">
      <c r="A16" s="21">
        <v>11</v>
      </c>
      <c r="B16" s="22" t="s">
        <v>43</v>
      </c>
      <c r="C16" s="22" t="s">
        <v>44</v>
      </c>
      <c r="D16" s="23">
        <v>93.867999999999995</v>
      </c>
      <c r="E16" s="37"/>
      <c r="F16" s="25">
        <f t="shared" si="1"/>
        <v>93.867999999999995</v>
      </c>
      <c r="G16" s="26">
        <f t="shared" si="2"/>
        <v>18.773599999999998</v>
      </c>
      <c r="H16" s="27">
        <v>89.422631578947403</v>
      </c>
      <c r="I16" s="28">
        <f t="shared" si="0"/>
        <v>44.711315789473701</v>
      </c>
      <c r="J16" s="29">
        <v>91.182000000000002</v>
      </c>
      <c r="K16" s="30">
        <v>8</v>
      </c>
      <c r="L16" s="31">
        <f t="shared" si="3"/>
        <v>99.182000000000002</v>
      </c>
      <c r="M16" s="29">
        <f t="shared" si="4"/>
        <v>14.8773</v>
      </c>
      <c r="N16" s="17">
        <v>80</v>
      </c>
      <c r="O16" s="38">
        <v>17</v>
      </c>
      <c r="P16" s="33">
        <f t="shared" si="5"/>
        <v>97</v>
      </c>
      <c r="Q16" s="34">
        <f t="shared" si="6"/>
        <v>14.549999999999999</v>
      </c>
      <c r="R16" s="35">
        <f t="shared" si="7"/>
        <v>92.912215789473706</v>
      </c>
      <c r="S16" s="21">
        <v>8</v>
      </c>
      <c r="T16" s="21"/>
      <c r="U16" s="35">
        <f t="shared" si="8"/>
        <v>84.912215789473706</v>
      </c>
      <c r="V16" s="21"/>
      <c r="W16" s="21"/>
    </row>
    <row r="17" spans="1:23" s="20" customFormat="1" ht="19.95" customHeight="1">
      <c r="A17" s="21">
        <v>12</v>
      </c>
      <c r="B17" s="36" t="s">
        <v>45</v>
      </c>
      <c r="C17" s="36" t="s">
        <v>46</v>
      </c>
      <c r="D17" s="23">
        <v>85.578000000000003</v>
      </c>
      <c r="E17" s="37"/>
      <c r="F17" s="25">
        <f t="shared" si="1"/>
        <v>85.578000000000003</v>
      </c>
      <c r="G17" s="26">
        <f t="shared" si="2"/>
        <v>17.115600000000001</v>
      </c>
      <c r="H17" s="27">
        <v>80.635789473684198</v>
      </c>
      <c r="I17" s="28">
        <f t="shared" si="0"/>
        <v>40.317894736842099</v>
      </c>
      <c r="J17" s="29">
        <v>86.995666666666693</v>
      </c>
      <c r="K17" s="30">
        <v>4</v>
      </c>
      <c r="L17" s="31">
        <f t="shared" si="3"/>
        <v>90.995666666666693</v>
      </c>
      <c r="M17" s="29">
        <f t="shared" si="4"/>
        <v>13.649350000000004</v>
      </c>
      <c r="N17" s="17">
        <v>80</v>
      </c>
      <c r="O17" s="21"/>
      <c r="P17" s="33">
        <f t="shared" si="5"/>
        <v>80</v>
      </c>
      <c r="Q17" s="34">
        <f t="shared" si="6"/>
        <v>12</v>
      </c>
      <c r="R17" s="35">
        <f t="shared" si="7"/>
        <v>83.082844736842105</v>
      </c>
      <c r="S17" s="21">
        <v>2</v>
      </c>
      <c r="T17" s="21"/>
      <c r="U17" s="35">
        <f t="shared" si="8"/>
        <v>81.082844736842105</v>
      </c>
      <c r="V17" s="21"/>
      <c r="W17" s="21"/>
    </row>
    <row r="18" spans="1:23" s="20" customFormat="1" ht="19.95" customHeight="1">
      <c r="A18" s="21">
        <v>13</v>
      </c>
      <c r="B18" s="22" t="s">
        <v>47</v>
      </c>
      <c r="C18" s="22" t="s">
        <v>48</v>
      </c>
      <c r="D18" s="23">
        <v>74.623999999999995</v>
      </c>
      <c r="E18" s="37"/>
      <c r="F18" s="25">
        <f t="shared" si="1"/>
        <v>74.623999999999995</v>
      </c>
      <c r="G18" s="26">
        <f t="shared" si="2"/>
        <v>14.924799999999999</v>
      </c>
      <c r="H18" s="27">
        <v>78.490526315789495</v>
      </c>
      <c r="I18" s="28">
        <f t="shared" si="0"/>
        <v>39.245263157894748</v>
      </c>
      <c r="J18" s="29">
        <v>85.865666666666698</v>
      </c>
      <c r="K18" s="30">
        <v>4</v>
      </c>
      <c r="L18" s="31">
        <f t="shared" si="3"/>
        <v>89.865666666666698</v>
      </c>
      <c r="M18" s="29">
        <f t="shared" si="4"/>
        <v>13.479850000000004</v>
      </c>
      <c r="N18" s="17">
        <v>80</v>
      </c>
      <c r="O18" s="38"/>
      <c r="P18" s="33">
        <f t="shared" si="5"/>
        <v>80</v>
      </c>
      <c r="Q18" s="34">
        <f t="shared" si="6"/>
        <v>12</v>
      </c>
      <c r="R18" s="35">
        <f t="shared" si="7"/>
        <v>79.649913157894744</v>
      </c>
      <c r="S18" s="21"/>
      <c r="T18" s="21"/>
      <c r="U18" s="35">
        <f t="shared" si="8"/>
        <v>79.649913157894744</v>
      </c>
      <c r="V18" s="21"/>
      <c r="W18" s="21"/>
    </row>
    <row r="19" spans="1:23" s="20" customFormat="1" ht="19.95" customHeight="1">
      <c r="A19" s="21">
        <v>14</v>
      </c>
      <c r="B19" s="36" t="s">
        <v>49</v>
      </c>
      <c r="C19" s="36" t="s">
        <v>50</v>
      </c>
      <c r="D19" s="23">
        <v>82.212000000000003</v>
      </c>
      <c r="E19" s="37"/>
      <c r="F19" s="25">
        <f t="shared" si="1"/>
        <v>82.212000000000003</v>
      </c>
      <c r="G19" s="26">
        <f t="shared" si="2"/>
        <v>16.442400000000003</v>
      </c>
      <c r="H19" s="27">
        <v>82.007368421052604</v>
      </c>
      <c r="I19" s="28">
        <f t="shared" si="0"/>
        <v>41.003684210526302</v>
      </c>
      <c r="J19" s="29">
        <v>85.610333333333301</v>
      </c>
      <c r="K19" s="30">
        <v>4</v>
      </c>
      <c r="L19" s="31">
        <f t="shared" si="3"/>
        <v>89.610333333333301</v>
      </c>
      <c r="M19" s="29">
        <f t="shared" si="4"/>
        <v>13.441549999999994</v>
      </c>
      <c r="N19" s="17">
        <v>80</v>
      </c>
      <c r="O19" s="38"/>
      <c r="P19" s="33">
        <f t="shared" si="5"/>
        <v>80</v>
      </c>
      <c r="Q19" s="34">
        <f t="shared" si="6"/>
        <v>12</v>
      </c>
      <c r="R19" s="35">
        <f t="shared" si="7"/>
        <v>82.887634210526301</v>
      </c>
      <c r="S19" s="21"/>
      <c r="T19" s="21"/>
      <c r="U19" s="35">
        <f t="shared" si="8"/>
        <v>82.887634210526301</v>
      </c>
      <c r="V19" s="21"/>
      <c r="W19" s="21"/>
    </row>
    <row r="20" spans="1:23" s="20" customFormat="1" ht="19.95" customHeight="1">
      <c r="A20" s="21">
        <v>15</v>
      </c>
      <c r="B20" s="22" t="s">
        <v>51</v>
      </c>
      <c r="C20" s="22" t="s">
        <v>52</v>
      </c>
      <c r="D20" s="23">
        <v>85.492000000000004</v>
      </c>
      <c r="E20" s="37"/>
      <c r="F20" s="25">
        <f t="shared" si="1"/>
        <v>85.492000000000004</v>
      </c>
      <c r="G20" s="26">
        <f t="shared" si="2"/>
        <v>17.098400000000002</v>
      </c>
      <c r="H20" s="27">
        <v>86.038947368421006</v>
      </c>
      <c r="I20" s="28">
        <f t="shared" si="0"/>
        <v>43.019473684210503</v>
      </c>
      <c r="J20" s="29">
        <v>87.737666666666698</v>
      </c>
      <c r="K20" s="30">
        <v>6</v>
      </c>
      <c r="L20" s="31">
        <f t="shared" si="3"/>
        <v>93.737666666666698</v>
      </c>
      <c r="M20" s="29">
        <f t="shared" si="4"/>
        <v>14.060650000000004</v>
      </c>
      <c r="N20" s="17">
        <v>80</v>
      </c>
      <c r="O20" s="38">
        <v>15</v>
      </c>
      <c r="P20" s="33">
        <f t="shared" si="5"/>
        <v>95</v>
      </c>
      <c r="Q20" s="34">
        <f t="shared" si="6"/>
        <v>14.25</v>
      </c>
      <c r="R20" s="35">
        <f t="shared" si="7"/>
        <v>88.428523684210518</v>
      </c>
      <c r="S20" s="21">
        <v>2</v>
      </c>
      <c r="T20" s="21"/>
      <c r="U20" s="35">
        <f t="shared" si="8"/>
        <v>86.428523684210518</v>
      </c>
      <c r="V20" s="21"/>
      <c r="W20" s="21"/>
    </row>
    <row r="21" spans="1:23" s="20" customFormat="1" ht="19.95" customHeight="1">
      <c r="A21" s="21">
        <v>16</v>
      </c>
      <c r="B21" s="36" t="s">
        <v>53</v>
      </c>
      <c r="C21" s="36" t="s">
        <v>54</v>
      </c>
      <c r="D21" s="23">
        <v>85.406000000000006</v>
      </c>
      <c r="E21" s="37"/>
      <c r="F21" s="25">
        <f t="shared" si="1"/>
        <v>85.406000000000006</v>
      </c>
      <c r="G21" s="26">
        <f t="shared" si="2"/>
        <v>17.081200000000003</v>
      </c>
      <c r="H21" s="27">
        <v>79.596842105263207</v>
      </c>
      <c r="I21" s="28">
        <f t="shared" si="0"/>
        <v>39.798421052631603</v>
      </c>
      <c r="J21" s="29">
        <v>91.299666666666695</v>
      </c>
      <c r="K21" s="30">
        <v>9</v>
      </c>
      <c r="L21" s="31">
        <f t="shared" si="3"/>
        <v>100.2996666666667</v>
      </c>
      <c r="M21" s="29">
        <f t="shared" si="4"/>
        <v>15.044950000000004</v>
      </c>
      <c r="N21" s="17">
        <v>80</v>
      </c>
      <c r="O21" s="38">
        <v>14</v>
      </c>
      <c r="P21" s="33">
        <f t="shared" si="5"/>
        <v>94</v>
      </c>
      <c r="Q21" s="34">
        <f t="shared" si="6"/>
        <v>14.1</v>
      </c>
      <c r="R21" s="35">
        <f t="shared" si="7"/>
        <v>86.0245710526316</v>
      </c>
      <c r="S21" s="21">
        <v>1</v>
      </c>
      <c r="T21" s="21"/>
      <c r="U21" s="35">
        <f t="shared" si="8"/>
        <v>85.0245710526316</v>
      </c>
      <c r="V21" s="21"/>
      <c r="W21" s="21"/>
    </row>
    <row r="22" spans="1:23" s="20" customFormat="1" ht="19.95" customHeight="1">
      <c r="A22" s="21">
        <v>17</v>
      </c>
      <c r="B22" s="22" t="s">
        <v>55</v>
      </c>
      <c r="C22" s="22" t="s">
        <v>56</v>
      </c>
      <c r="D22" s="23">
        <v>86.914000000000001</v>
      </c>
      <c r="E22" s="37"/>
      <c r="F22" s="25">
        <f t="shared" si="1"/>
        <v>86.914000000000001</v>
      </c>
      <c r="G22" s="26">
        <f t="shared" si="2"/>
        <v>17.3828</v>
      </c>
      <c r="H22" s="27">
        <v>82.697368421052602</v>
      </c>
      <c r="I22" s="28">
        <f t="shared" si="0"/>
        <v>41.348684210526301</v>
      </c>
      <c r="J22" s="29">
        <v>89.771666666666704</v>
      </c>
      <c r="K22" s="30">
        <v>4</v>
      </c>
      <c r="L22" s="31">
        <f t="shared" si="3"/>
        <v>93.771666666666704</v>
      </c>
      <c r="M22" s="29">
        <f t="shared" si="4"/>
        <v>14.065750000000005</v>
      </c>
      <c r="N22" s="17">
        <v>80</v>
      </c>
      <c r="O22" s="38"/>
      <c r="P22" s="33">
        <f t="shared" si="5"/>
        <v>80</v>
      </c>
      <c r="Q22" s="34">
        <f t="shared" si="6"/>
        <v>12</v>
      </c>
      <c r="R22" s="35">
        <f t="shared" si="7"/>
        <v>84.797234210526312</v>
      </c>
      <c r="S22" s="21">
        <v>8</v>
      </c>
      <c r="T22" s="21">
        <v>3</v>
      </c>
      <c r="U22" s="35">
        <f t="shared" si="8"/>
        <v>73.797234210526312</v>
      </c>
      <c r="V22" s="21"/>
      <c r="W22" s="21"/>
    </row>
    <row r="23" spans="1:23" s="20" customFormat="1" ht="19.95" customHeight="1">
      <c r="A23" s="21">
        <v>18</v>
      </c>
      <c r="B23" s="36" t="s">
        <v>57</v>
      </c>
      <c r="C23" s="36" t="s">
        <v>58</v>
      </c>
      <c r="D23" s="23">
        <v>86.896000000000001</v>
      </c>
      <c r="E23" s="37"/>
      <c r="F23" s="25">
        <f t="shared" si="1"/>
        <v>86.896000000000001</v>
      </c>
      <c r="G23" s="26">
        <f t="shared" si="2"/>
        <v>17.379200000000001</v>
      </c>
      <c r="H23" s="27">
        <v>84.179473684210507</v>
      </c>
      <c r="I23" s="28">
        <f t="shared" si="0"/>
        <v>42.089736842105253</v>
      </c>
      <c r="J23" s="29">
        <v>87.848333333333301</v>
      </c>
      <c r="K23" s="30">
        <v>4</v>
      </c>
      <c r="L23" s="31">
        <f t="shared" si="3"/>
        <v>91.848333333333301</v>
      </c>
      <c r="M23" s="29">
        <f t="shared" si="4"/>
        <v>13.777249999999995</v>
      </c>
      <c r="N23" s="17">
        <v>80</v>
      </c>
      <c r="O23" s="38"/>
      <c r="P23" s="33">
        <f t="shared" si="5"/>
        <v>80</v>
      </c>
      <c r="Q23" s="34">
        <f t="shared" si="6"/>
        <v>12</v>
      </c>
      <c r="R23" s="35">
        <f t="shared" si="7"/>
        <v>85.246186842105246</v>
      </c>
      <c r="S23" s="21">
        <v>4</v>
      </c>
      <c r="T23" s="21"/>
      <c r="U23" s="35">
        <f t="shared" si="8"/>
        <v>81.246186842105246</v>
      </c>
      <c r="V23" s="21"/>
      <c r="W23" s="21"/>
    </row>
    <row r="24" spans="1:23" s="20" customFormat="1" ht="19.95" customHeight="1">
      <c r="A24" s="21">
        <v>19</v>
      </c>
      <c r="B24" s="22" t="s">
        <v>59</v>
      </c>
      <c r="C24" s="22" t="s">
        <v>60</v>
      </c>
      <c r="D24" s="23">
        <v>89.694000000000003</v>
      </c>
      <c r="E24" s="37"/>
      <c r="F24" s="25">
        <f t="shared" si="1"/>
        <v>89.694000000000003</v>
      </c>
      <c r="G24" s="26">
        <f t="shared" si="2"/>
        <v>17.938800000000001</v>
      </c>
      <c r="H24" s="27">
        <v>82.787368421052605</v>
      </c>
      <c r="I24" s="28">
        <f t="shared" si="0"/>
        <v>41.393684210526303</v>
      </c>
      <c r="J24" s="29">
        <v>88.087666666666706</v>
      </c>
      <c r="K24" s="30">
        <v>4</v>
      </c>
      <c r="L24" s="31">
        <f t="shared" si="3"/>
        <v>92.087666666666706</v>
      </c>
      <c r="M24" s="29">
        <f t="shared" si="4"/>
        <v>13.813150000000006</v>
      </c>
      <c r="N24" s="17">
        <v>80</v>
      </c>
      <c r="O24" s="38"/>
      <c r="P24" s="33">
        <f t="shared" si="5"/>
        <v>80</v>
      </c>
      <c r="Q24" s="34">
        <f t="shared" si="6"/>
        <v>12</v>
      </c>
      <c r="R24" s="35">
        <f t="shared" si="7"/>
        <v>85.14563421052631</v>
      </c>
      <c r="S24" s="21">
        <v>2</v>
      </c>
      <c r="T24" s="21"/>
      <c r="U24" s="35">
        <f t="shared" si="8"/>
        <v>83.14563421052631</v>
      </c>
      <c r="V24" s="21"/>
      <c r="W24" s="21"/>
    </row>
    <row r="25" spans="1:23" s="20" customFormat="1" ht="19.95" customHeight="1">
      <c r="A25" s="21">
        <v>20</v>
      </c>
      <c r="B25" s="36" t="s">
        <v>61</v>
      </c>
      <c r="C25" s="36" t="s">
        <v>62</v>
      </c>
      <c r="D25" s="23">
        <v>86.171999999999997</v>
      </c>
      <c r="E25" s="37"/>
      <c r="F25" s="25">
        <f t="shared" si="1"/>
        <v>86.171999999999997</v>
      </c>
      <c r="G25" s="26">
        <f t="shared" si="2"/>
        <v>17.234400000000001</v>
      </c>
      <c r="H25" s="27">
        <v>83.704210526315805</v>
      </c>
      <c r="I25" s="28">
        <f t="shared" si="0"/>
        <v>41.852105263157902</v>
      </c>
      <c r="J25" s="29">
        <v>84.626000000000005</v>
      </c>
      <c r="K25" s="30">
        <v>4</v>
      </c>
      <c r="L25" s="31">
        <f t="shared" si="3"/>
        <v>88.626000000000005</v>
      </c>
      <c r="M25" s="29">
        <f t="shared" si="4"/>
        <v>13.293900000000001</v>
      </c>
      <c r="N25" s="17">
        <v>80</v>
      </c>
      <c r="O25" s="38"/>
      <c r="P25" s="33">
        <f t="shared" si="5"/>
        <v>80</v>
      </c>
      <c r="Q25" s="34">
        <f t="shared" si="6"/>
        <v>12</v>
      </c>
      <c r="R25" s="35">
        <f t="shared" si="7"/>
        <v>84.380405263157911</v>
      </c>
      <c r="S25" s="21"/>
      <c r="T25" s="21"/>
      <c r="U25" s="35">
        <f t="shared" si="8"/>
        <v>84.380405263157911</v>
      </c>
      <c r="V25" s="21"/>
      <c r="W25" s="21"/>
    </row>
    <row r="26" spans="1:23" s="20" customFormat="1" ht="19.95" customHeight="1">
      <c r="A26" s="21">
        <v>21</v>
      </c>
      <c r="B26" s="22" t="s">
        <v>63</v>
      </c>
      <c r="C26" s="22" t="s">
        <v>64</v>
      </c>
      <c r="D26" s="23">
        <v>91.325999999999993</v>
      </c>
      <c r="E26" s="37"/>
      <c r="F26" s="25">
        <f t="shared" si="1"/>
        <v>91.325999999999993</v>
      </c>
      <c r="G26" s="26">
        <f t="shared" si="2"/>
        <v>18.2652</v>
      </c>
      <c r="H26" s="27">
        <v>87.127894736842094</v>
      </c>
      <c r="I26" s="28">
        <f t="shared" si="0"/>
        <v>43.563947368421047</v>
      </c>
      <c r="J26" s="29">
        <v>91.910333333333298</v>
      </c>
      <c r="K26" s="30">
        <v>4</v>
      </c>
      <c r="L26" s="31">
        <f t="shared" si="3"/>
        <v>95.910333333333298</v>
      </c>
      <c r="M26" s="29">
        <f t="shared" si="4"/>
        <v>14.386549999999994</v>
      </c>
      <c r="N26" s="17">
        <v>80</v>
      </c>
      <c r="O26" s="38">
        <v>9</v>
      </c>
      <c r="P26" s="33">
        <f t="shared" si="5"/>
        <v>89</v>
      </c>
      <c r="Q26" s="34">
        <f t="shared" si="6"/>
        <v>13.35</v>
      </c>
      <c r="R26" s="35">
        <f t="shared" si="7"/>
        <v>89.565697368421041</v>
      </c>
      <c r="S26" s="21"/>
      <c r="T26" s="21"/>
      <c r="U26" s="35">
        <f t="shared" si="8"/>
        <v>89.565697368421041</v>
      </c>
      <c r="V26" s="21"/>
      <c r="W26" s="21"/>
    </row>
    <row r="27" spans="1:23" s="20" customFormat="1" ht="19.95" customHeight="1">
      <c r="A27" s="21">
        <v>22</v>
      </c>
      <c r="B27" s="36" t="s">
        <v>65</v>
      </c>
      <c r="C27" s="36" t="s">
        <v>66</v>
      </c>
      <c r="D27" s="23">
        <v>89.718000000000004</v>
      </c>
      <c r="E27" s="37"/>
      <c r="F27" s="25">
        <f t="shared" si="1"/>
        <v>89.718000000000004</v>
      </c>
      <c r="G27" s="26">
        <f t="shared" si="2"/>
        <v>17.9436</v>
      </c>
      <c r="H27" s="27">
        <v>86.6394736842105</v>
      </c>
      <c r="I27" s="28">
        <f t="shared" si="0"/>
        <v>43.31973684210525</v>
      </c>
      <c r="J27" s="29">
        <v>90.331000000000003</v>
      </c>
      <c r="K27" s="30">
        <v>8</v>
      </c>
      <c r="L27" s="31">
        <f t="shared" si="3"/>
        <v>98.331000000000003</v>
      </c>
      <c r="M27" s="29">
        <f t="shared" si="4"/>
        <v>14.749649999999999</v>
      </c>
      <c r="N27" s="17">
        <v>80</v>
      </c>
      <c r="O27" s="21">
        <v>11</v>
      </c>
      <c r="P27" s="33">
        <f t="shared" si="5"/>
        <v>91</v>
      </c>
      <c r="Q27" s="34">
        <f t="shared" si="6"/>
        <v>13.65</v>
      </c>
      <c r="R27" s="35">
        <f t="shared" si="7"/>
        <v>89.662986842105255</v>
      </c>
      <c r="S27" s="21">
        <v>2</v>
      </c>
      <c r="T27" s="21"/>
      <c r="U27" s="35">
        <f t="shared" si="8"/>
        <v>87.662986842105255</v>
      </c>
      <c r="V27" s="21"/>
      <c r="W27" s="21"/>
    </row>
    <row r="28" spans="1:23" s="20" customFormat="1" ht="19.95" customHeight="1">
      <c r="A28" s="21">
        <v>23</v>
      </c>
      <c r="B28" s="22" t="s">
        <v>67</v>
      </c>
      <c r="C28" s="22" t="s">
        <v>68</v>
      </c>
      <c r="D28" s="23">
        <v>86.891999999999996</v>
      </c>
      <c r="E28" s="37">
        <v>7</v>
      </c>
      <c r="F28" s="25">
        <f t="shared" si="1"/>
        <v>93.891999999999996</v>
      </c>
      <c r="G28" s="26">
        <f t="shared" si="2"/>
        <v>18.778400000000001</v>
      </c>
      <c r="H28" s="27">
        <v>83.817368421052606</v>
      </c>
      <c r="I28" s="28">
        <f t="shared" si="0"/>
        <v>41.908684210526303</v>
      </c>
      <c r="J28" s="29">
        <v>90.738</v>
      </c>
      <c r="K28" s="30">
        <v>15</v>
      </c>
      <c r="L28" s="31">
        <f t="shared" si="3"/>
        <v>105.738</v>
      </c>
      <c r="M28" s="29">
        <f t="shared" si="4"/>
        <v>15.8607</v>
      </c>
      <c r="N28" s="17">
        <v>80</v>
      </c>
      <c r="O28" s="38">
        <v>38</v>
      </c>
      <c r="P28" s="33">
        <f t="shared" si="5"/>
        <v>118</v>
      </c>
      <c r="Q28" s="34">
        <f t="shared" si="6"/>
        <v>17.7</v>
      </c>
      <c r="R28" s="35">
        <f t="shared" si="7"/>
        <v>94.247784210526305</v>
      </c>
      <c r="S28" s="21">
        <v>5</v>
      </c>
      <c r="T28" s="21">
        <v>1</v>
      </c>
      <c r="U28" s="35">
        <f t="shared" si="8"/>
        <v>88.247784210526305</v>
      </c>
      <c r="V28" s="21"/>
      <c r="W28" s="21"/>
    </row>
    <row r="29" spans="1:23" s="20" customFormat="1" ht="19.95" customHeight="1">
      <c r="A29" s="21">
        <v>24</v>
      </c>
      <c r="B29" s="36" t="s">
        <v>69</v>
      </c>
      <c r="C29" s="36" t="s">
        <v>70</v>
      </c>
      <c r="D29" s="23">
        <v>92.93</v>
      </c>
      <c r="E29" s="37">
        <v>1.5</v>
      </c>
      <c r="F29" s="25">
        <f t="shared" si="1"/>
        <v>94.43</v>
      </c>
      <c r="G29" s="26">
        <f t="shared" si="2"/>
        <v>18.886000000000003</v>
      </c>
      <c r="H29" s="27">
        <v>86.982105263157905</v>
      </c>
      <c r="I29" s="28">
        <f t="shared" si="0"/>
        <v>43.491052631578953</v>
      </c>
      <c r="J29" s="29">
        <v>90.315666666666701</v>
      </c>
      <c r="K29" s="30">
        <v>4</v>
      </c>
      <c r="L29" s="31">
        <f t="shared" si="3"/>
        <v>94.315666666666701</v>
      </c>
      <c r="M29" s="29">
        <f t="shared" si="4"/>
        <v>14.147350000000005</v>
      </c>
      <c r="N29" s="17">
        <v>80</v>
      </c>
      <c r="O29" s="38">
        <v>33</v>
      </c>
      <c r="P29" s="33">
        <f t="shared" si="5"/>
        <v>113</v>
      </c>
      <c r="Q29" s="34">
        <f t="shared" si="6"/>
        <v>16.95</v>
      </c>
      <c r="R29" s="35">
        <f t="shared" si="7"/>
        <v>93.474402631578968</v>
      </c>
      <c r="S29" s="21">
        <v>4</v>
      </c>
      <c r="T29" s="21"/>
      <c r="U29" s="35">
        <f t="shared" si="8"/>
        <v>89.474402631578968</v>
      </c>
      <c r="V29" s="21"/>
      <c r="W29" s="21"/>
    </row>
    <row r="30" spans="1:23" s="20" customFormat="1" ht="19.95" customHeight="1">
      <c r="A30" s="21">
        <v>25</v>
      </c>
      <c r="B30" s="22" t="s">
        <v>71</v>
      </c>
      <c r="C30" s="22" t="s">
        <v>72</v>
      </c>
      <c r="D30" s="23">
        <v>87.518000000000001</v>
      </c>
      <c r="E30" s="37"/>
      <c r="F30" s="25">
        <f t="shared" si="1"/>
        <v>87.518000000000001</v>
      </c>
      <c r="G30" s="26">
        <f t="shared" si="2"/>
        <v>17.503600000000002</v>
      </c>
      <c r="H30" s="27">
        <v>85.0563157894737</v>
      </c>
      <c r="I30" s="28">
        <f t="shared" si="0"/>
        <v>42.52815789473685</v>
      </c>
      <c r="J30" s="29">
        <v>89.465333333333305</v>
      </c>
      <c r="K30" s="30">
        <v>4</v>
      </c>
      <c r="L30" s="31">
        <f t="shared" si="3"/>
        <v>93.465333333333305</v>
      </c>
      <c r="M30" s="29">
        <f t="shared" si="4"/>
        <v>14.019799999999995</v>
      </c>
      <c r="N30" s="17">
        <v>80</v>
      </c>
      <c r="O30" s="38"/>
      <c r="P30" s="33">
        <f t="shared" si="5"/>
        <v>80</v>
      </c>
      <c r="Q30" s="34">
        <f t="shared" si="6"/>
        <v>12</v>
      </c>
      <c r="R30" s="35">
        <f t="shared" si="7"/>
        <v>86.051557894736845</v>
      </c>
      <c r="S30" s="21"/>
      <c r="T30" s="21"/>
      <c r="U30" s="35">
        <f t="shared" si="8"/>
        <v>86.051557894736845</v>
      </c>
      <c r="V30" s="21"/>
      <c r="W30" s="21"/>
    </row>
    <row r="31" spans="1:23" s="20" customFormat="1" ht="19.95" customHeight="1">
      <c r="A31" s="21">
        <v>26</v>
      </c>
      <c r="B31" s="36" t="s">
        <v>73</v>
      </c>
      <c r="C31" s="36" t="s">
        <v>74</v>
      </c>
      <c r="D31" s="23">
        <v>91.233999999999995</v>
      </c>
      <c r="E31" s="37"/>
      <c r="F31" s="25">
        <f t="shared" si="1"/>
        <v>91.233999999999995</v>
      </c>
      <c r="G31" s="26">
        <f t="shared" si="2"/>
        <v>18.2468</v>
      </c>
      <c r="H31" s="27">
        <v>88.396315789473704</v>
      </c>
      <c r="I31" s="28">
        <f t="shared" si="0"/>
        <v>44.198157894736852</v>
      </c>
      <c r="J31" s="29">
        <v>90.798666666666705</v>
      </c>
      <c r="K31" s="30">
        <v>4</v>
      </c>
      <c r="L31" s="31">
        <f t="shared" si="3"/>
        <v>94.798666666666705</v>
      </c>
      <c r="M31" s="29">
        <f t="shared" si="4"/>
        <v>14.219800000000005</v>
      </c>
      <c r="N31" s="17">
        <v>80</v>
      </c>
      <c r="O31" s="21">
        <v>11</v>
      </c>
      <c r="P31" s="33">
        <f t="shared" si="5"/>
        <v>91</v>
      </c>
      <c r="Q31" s="34">
        <f t="shared" si="6"/>
        <v>13.65</v>
      </c>
      <c r="R31" s="35">
        <f t="shared" si="7"/>
        <v>90.314757894736857</v>
      </c>
      <c r="S31" s="21"/>
      <c r="T31" s="21"/>
      <c r="U31" s="35">
        <f t="shared" si="8"/>
        <v>90.314757894736857</v>
      </c>
      <c r="V31" s="21"/>
      <c r="W31" s="21"/>
    </row>
    <row r="32" spans="1:23" s="20" customFormat="1" ht="19.95" customHeight="1">
      <c r="A32" s="21">
        <v>27</v>
      </c>
      <c r="B32" s="22" t="s">
        <v>75</v>
      </c>
      <c r="C32" s="22" t="s">
        <v>76</v>
      </c>
      <c r="D32" s="23">
        <v>94.754000000000005</v>
      </c>
      <c r="E32" s="37"/>
      <c r="F32" s="25">
        <f t="shared" si="1"/>
        <v>94.754000000000005</v>
      </c>
      <c r="G32" s="26">
        <f t="shared" si="2"/>
        <v>18.950800000000001</v>
      </c>
      <c r="H32" s="27">
        <v>88.785789473684204</v>
      </c>
      <c r="I32" s="28">
        <f t="shared" si="0"/>
        <v>44.392894736842102</v>
      </c>
      <c r="J32" s="29">
        <v>92.128666666666703</v>
      </c>
      <c r="K32" s="30">
        <v>10</v>
      </c>
      <c r="L32" s="31">
        <f t="shared" si="3"/>
        <v>102.1286666666667</v>
      </c>
      <c r="M32" s="29">
        <f t="shared" si="4"/>
        <v>15.319300000000005</v>
      </c>
      <c r="N32" s="17">
        <v>80</v>
      </c>
      <c r="O32" s="38">
        <v>44</v>
      </c>
      <c r="P32" s="33">
        <f t="shared" si="5"/>
        <v>124</v>
      </c>
      <c r="Q32" s="34">
        <f t="shared" si="6"/>
        <v>18.599999999999998</v>
      </c>
      <c r="R32" s="35">
        <f t="shared" si="7"/>
        <v>97.262994736842103</v>
      </c>
      <c r="S32" s="21">
        <v>2</v>
      </c>
      <c r="T32" s="21"/>
      <c r="U32" s="35">
        <f t="shared" si="8"/>
        <v>95.262994736842103</v>
      </c>
      <c r="V32" s="21"/>
      <c r="W32" s="21"/>
    </row>
    <row r="33" spans="1:23" s="20" customFormat="1" ht="19.95" customHeight="1">
      <c r="A33" s="21">
        <v>28</v>
      </c>
      <c r="B33" s="36" t="s">
        <v>77</v>
      </c>
      <c r="C33" s="36" t="s">
        <v>78</v>
      </c>
      <c r="D33" s="23">
        <v>88.087999999999994</v>
      </c>
      <c r="E33" s="37"/>
      <c r="F33" s="25">
        <f t="shared" si="1"/>
        <v>88.087999999999994</v>
      </c>
      <c r="G33" s="26">
        <f t="shared" si="2"/>
        <v>17.617599999999999</v>
      </c>
      <c r="H33" s="27">
        <v>83.523684210526298</v>
      </c>
      <c r="I33" s="28">
        <f t="shared" si="0"/>
        <v>41.761842105263149</v>
      </c>
      <c r="J33" s="29">
        <v>90.734666666666698</v>
      </c>
      <c r="K33" s="30">
        <v>4</v>
      </c>
      <c r="L33" s="31">
        <f t="shared" si="3"/>
        <v>94.734666666666698</v>
      </c>
      <c r="M33" s="29">
        <f t="shared" si="4"/>
        <v>14.210200000000004</v>
      </c>
      <c r="N33" s="17">
        <v>80</v>
      </c>
      <c r="O33" s="38">
        <v>5</v>
      </c>
      <c r="P33" s="33">
        <f t="shared" si="5"/>
        <v>85</v>
      </c>
      <c r="Q33" s="34">
        <f t="shared" si="6"/>
        <v>12.75</v>
      </c>
      <c r="R33" s="35">
        <f t="shared" si="7"/>
        <v>86.339642105263152</v>
      </c>
      <c r="S33" s="21"/>
      <c r="T33" s="21"/>
      <c r="U33" s="35">
        <f t="shared" si="8"/>
        <v>86.339642105263152</v>
      </c>
      <c r="V33" s="21"/>
      <c r="W33" s="21"/>
    </row>
    <row r="34" spans="1:23" s="20" customFormat="1" ht="19.95" customHeight="1">
      <c r="A34" s="21">
        <v>29</v>
      </c>
      <c r="B34" s="22" t="s">
        <v>79</v>
      </c>
      <c r="C34" s="22" t="s">
        <v>80</v>
      </c>
      <c r="D34" s="23">
        <v>91.028000000000006</v>
      </c>
      <c r="E34" s="37"/>
      <c r="F34" s="25">
        <f t="shared" si="1"/>
        <v>91.028000000000006</v>
      </c>
      <c r="G34" s="26">
        <f t="shared" si="2"/>
        <v>18.2056</v>
      </c>
      <c r="H34" s="27">
        <v>88.065263157894705</v>
      </c>
      <c r="I34" s="28">
        <f t="shared" si="0"/>
        <v>44.032631578947353</v>
      </c>
      <c r="J34" s="29">
        <v>90.307666666666705</v>
      </c>
      <c r="K34" s="30">
        <v>4</v>
      </c>
      <c r="L34" s="31">
        <f t="shared" si="3"/>
        <v>94.307666666666705</v>
      </c>
      <c r="M34" s="29">
        <f t="shared" si="4"/>
        <v>14.146150000000006</v>
      </c>
      <c r="N34" s="17">
        <v>80</v>
      </c>
      <c r="O34" s="38">
        <v>9</v>
      </c>
      <c r="P34" s="33">
        <f t="shared" si="5"/>
        <v>89</v>
      </c>
      <c r="Q34" s="34">
        <f t="shared" si="6"/>
        <v>13.35</v>
      </c>
      <c r="R34" s="35">
        <f t="shared" si="7"/>
        <v>89.73438157894735</v>
      </c>
      <c r="S34" s="21"/>
      <c r="T34" s="21"/>
      <c r="U34" s="35">
        <f t="shared" si="8"/>
        <v>89.73438157894735</v>
      </c>
      <c r="V34" s="21"/>
      <c r="W34" s="21"/>
    </row>
    <row r="35" spans="1:23" s="20" customFormat="1" ht="19.95" customHeight="1">
      <c r="A35" s="21">
        <v>30</v>
      </c>
      <c r="B35" s="36" t="s">
        <v>81</v>
      </c>
      <c r="C35" s="36" t="s">
        <v>82</v>
      </c>
      <c r="D35" s="23">
        <v>88.593999999999994</v>
      </c>
      <c r="E35" s="37"/>
      <c r="F35" s="25">
        <f t="shared" si="1"/>
        <v>88.593999999999994</v>
      </c>
      <c r="G35" s="26">
        <f t="shared" si="2"/>
        <v>17.718799999999998</v>
      </c>
      <c r="H35" s="27">
        <v>87.196315789473701</v>
      </c>
      <c r="I35" s="28">
        <f t="shared" si="0"/>
        <v>43.59815789473685</v>
      </c>
      <c r="J35" s="29">
        <v>91.088999999999999</v>
      </c>
      <c r="K35" s="30">
        <v>4</v>
      </c>
      <c r="L35" s="31">
        <f t="shared" si="3"/>
        <v>95.088999999999999</v>
      </c>
      <c r="M35" s="29">
        <f t="shared" si="4"/>
        <v>14.263349999999999</v>
      </c>
      <c r="N35" s="17">
        <v>80</v>
      </c>
      <c r="O35" s="38">
        <v>7</v>
      </c>
      <c r="P35" s="33">
        <f t="shared" si="5"/>
        <v>87</v>
      </c>
      <c r="Q35" s="34">
        <f t="shared" si="6"/>
        <v>13.049999999999999</v>
      </c>
      <c r="R35" s="35">
        <f t="shared" si="7"/>
        <v>88.630307894736845</v>
      </c>
      <c r="S35" s="21">
        <v>5</v>
      </c>
      <c r="T35" s="21">
        <v>1</v>
      </c>
      <c r="U35" s="35">
        <f t="shared" si="8"/>
        <v>82.630307894736845</v>
      </c>
      <c r="V35" s="21"/>
      <c r="W35" s="21"/>
    </row>
    <row r="36" spans="1:23" s="20" customFormat="1" ht="19.95" customHeight="1">
      <c r="A36" s="21">
        <v>31</v>
      </c>
      <c r="B36" s="22" t="s">
        <v>83</v>
      </c>
      <c r="C36" s="22" t="s">
        <v>84</v>
      </c>
      <c r="D36" s="23">
        <v>90.798000000000002</v>
      </c>
      <c r="E36" s="37"/>
      <c r="F36" s="25">
        <f t="shared" si="1"/>
        <v>90.798000000000002</v>
      </c>
      <c r="G36" s="26">
        <f t="shared" si="2"/>
        <v>18.159600000000001</v>
      </c>
      <c r="H36" s="27">
        <v>88.515263157894694</v>
      </c>
      <c r="I36" s="28">
        <f t="shared" si="0"/>
        <v>44.257631578947347</v>
      </c>
      <c r="J36" s="29">
        <v>91.765333333333302</v>
      </c>
      <c r="K36" s="30">
        <v>7</v>
      </c>
      <c r="L36" s="31">
        <f t="shared" si="3"/>
        <v>98.765333333333302</v>
      </c>
      <c r="M36" s="29">
        <f t="shared" si="4"/>
        <v>14.814799999999995</v>
      </c>
      <c r="N36" s="17">
        <v>80</v>
      </c>
      <c r="O36" s="38">
        <v>11</v>
      </c>
      <c r="P36" s="33">
        <f t="shared" si="5"/>
        <v>91</v>
      </c>
      <c r="Q36" s="34">
        <f t="shared" si="6"/>
        <v>13.65</v>
      </c>
      <c r="R36" s="35">
        <f t="shared" si="7"/>
        <v>90.882031578947348</v>
      </c>
      <c r="S36" s="21">
        <v>5</v>
      </c>
      <c r="T36" s="21">
        <v>1</v>
      </c>
      <c r="U36" s="35">
        <f t="shared" si="8"/>
        <v>84.882031578947348</v>
      </c>
      <c r="V36" s="21"/>
      <c r="W36" s="21"/>
    </row>
    <row r="37" spans="1:23" s="20" customFormat="1" ht="19.95" customHeight="1">
      <c r="A37" s="21">
        <v>32</v>
      </c>
      <c r="B37" s="36" t="s">
        <v>85</v>
      </c>
      <c r="C37" s="36" t="s">
        <v>86</v>
      </c>
      <c r="D37" s="23">
        <v>91.912000000000006</v>
      </c>
      <c r="E37" s="37"/>
      <c r="F37" s="25">
        <f t="shared" si="1"/>
        <v>91.912000000000006</v>
      </c>
      <c r="G37" s="26">
        <f t="shared" si="2"/>
        <v>18.382400000000001</v>
      </c>
      <c r="H37" s="27">
        <v>88.176842105263205</v>
      </c>
      <c r="I37" s="28">
        <f t="shared" si="0"/>
        <v>44.088421052631602</v>
      </c>
      <c r="J37" s="29">
        <v>91.534666666666695</v>
      </c>
      <c r="K37" s="30">
        <v>4</v>
      </c>
      <c r="L37" s="31">
        <f t="shared" si="3"/>
        <v>95.534666666666695</v>
      </c>
      <c r="M37" s="29">
        <f t="shared" si="4"/>
        <v>14.330200000000003</v>
      </c>
      <c r="N37" s="17">
        <v>80</v>
      </c>
      <c r="O37" s="38">
        <v>21</v>
      </c>
      <c r="P37" s="33">
        <f t="shared" si="5"/>
        <v>101</v>
      </c>
      <c r="Q37" s="34">
        <f t="shared" si="6"/>
        <v>15.149999999999999</v>
      </c>
      <c r="R37" s="35">
        <f t="shared" si="7"/>
        <v>91.951021052631603</v>
      </c>
      <c r="S37" s="21"/>
      <c r="T37" s="21"/>
      <c r="U37" s="35">
        <f t="shared" si="8"/>
        <v>91.951021052631603</v>
      </c>
      <c r="V37" s="21"/>
      <c r="W37" s="21"/>
    </row>
    <row r="38" spans="1:23" s="20" customFormat="1" ht="19.95" customHeight="1">
      <c r="A38" s="21">
        <v>33</v>
      </c>
      <c r="B38" s="22" t="s">
        <v>87</v>
      </c>
      <c r="C38" s="22" t="s">
        <v>88</v>
      </c>
      <c r="D38" s="23">
        <v>89.462000000000003</v>
      </c>
      <c r="E38" s="39"/>
      <c r="F38" s="25">
        <f t="shared" si="1"/>
        <v>89.462000000000003</v>
      </c>
      <c r="G38" s="26">
        <f t="shared" si="2"/>
        <v>17.892400000000002</v>
      </c>
      <c r="H38" s="27">
        <v>87.577894736842097</v>
      </c>
      <c r="I38" s="28">
        <f t="shared" si="0"/>
        <v>43.788947368421049</v>
      </c>
      <c r="J38" s="29">
        <v>89.927333333333294</v>
      </c>
      <c r="K38" s="40">
        <v>4</v>
      </c>
      <c r="L38" s="31">
        <f t="shared" si="3"/>
        <v>93.927333333333294</v>
      </c>
      <c r="M38" s="29">
        <f t="shared" si="4"/>
        <v>14.089099999999993</v>
      </c>
      <c r="N38" s="17">
        <v>80</v>
      </c>
      <c r="O38" s="38">
        <v>15</v>
      </c>
      <c r="P38" s="33">
        <f t="shared" si="5"/>
        <v>95</v>
      </c>
      <c r="Q38" s="34">
        <f t="shared" si="6"/>
        <v>14.25</v>
      </c>
      <c r="R38" s="35">
        <f t="shared" si="7"/>
        <v>90.020447368421046</v>
      </c>
      <c r="S38" s="21">
        <v>2</v>
      </c>
      <c r="T38" s="21"/>
      <c r="U38" s="35">
        <f t="shared" si="8"/>
        <v>88.020447368421046</v>
      </c>
      <c r="V38" s="21"/>
      <c r="W38" s="21"/>
    </row>
    <row r="39" spans="1:23" s="20" customFormat="1" ht="19.95" customHeight="1">
      <c r="A39" s="21"/>
      <c r="B39" s="36" t="s">
        <v>89</v>
      </c>
      <c r="C39" s="36" t="s">
        <v>90</v>
      </c>
      <c r="D39" s="23">
        <v>91.738</v>
      </c>
      <c r="E39" s="37">
        <v>1</v>
      </c>
      <c r="F39" s="25">
        <f t="shared" si="1"/>
        <v>92.738</v>
      </c>
      <c r="G39" s="26">
        <f t="shared" si="2"/>
        <v>18.547599999999999</v>
      </c>
      <c r="H39" s="27">
        <v>86.941052631578899</v>
      </c>
      <c r="I39" s="28">
        <f t="shared" si="0"/>
        <v>43.470526315789449</v>
      </c>
      <c r="J39" s="29">
        <v>92.099333333333306</v>
      </c>
      <c r="K39" s="30">
        <v>11</v>
      </c>
      <c r="L39" s="31">
        <f t="shared" si="3"/>
        <v>103.09933333333331</v>
      </c>
      <c r="M39" s="29">
        <f t="shared" si="4"/>
        <v>15.464899999999995</v>
      </c>
      <c r="N39" s="17">
        <v>80</v>
      </c>
      <c r="O39" s="38">
        <v>41</v>
      </c>
      <c r="P39" s="33">
        <f t="shared" si="5"/>
        <v>121</v>
      </c>
      <c r="Q39" s="34">
        <f t="shared" si="6"/>
        <v>18.149999999999999</v>
      </c>
      <c r="R39" s="35">
        <f t="shared" si="7"/>
        <v>95.633026315789436</v>
      </c>
      <c r="S39" s="21">
        <v>2</v>
      </c>
      <c r="T39" s="21"/>
      <c r="U39" s="35">
        <f t="shared" si="8"/>
        <v>93.633026315789436</v>
      </c>
      <c r="V39" s="21"/>
      <c r="W39" s="21"/>
    </row>
    <row r="40" spans="1:23" s="20" customFormat="1" ht="19.95" customHeight="1">
      <c r="A40" s="21"/>
      <c r="B40" s="22" t="s">
        <v>91</v>
      </c>
      <c r="C40" s="22" t="s">
        <v>92</v>
      </c>
      <c r="D40" s="23">
        <v>92.715999999999994</v>
      </c>
      <c r="E40" s="37"/>
      <c r="F40" s="25">
        <f t="shared" si="1"/>
        <v>92.715999999999994</v>
      </c>
      <c r="G40" s="26">
        <f t="shared" si="2"/>
        <v>18.543199999999999</v>
      </c>
      <c r="H40" s="27">
        <v>86.476842105263202</v>
      </c>
      <c r="I40" s="28">
        <f t="shared" si="0"/>
        <v>43.238421052631601</v>
      </c>
      <c r="J40" s="29">
        <v>91.519333333333293</v>
      </c>
      <c r="K40" s="30">
        <v>4</v>
      </c>
      <c r="L40" s="31">
        <f t="shared" si="3"/>
        <v>95.519333333333293</v>
      </c>
      <c r="M40" s="29">
        <f t="shared" si="4"/>
        <v>14.327899999999994</v>
      </c>
      <c r="N40" s="17">
        <v>80</v>
      </c>
      <c r="O40" s="38">
        <v>13</v>
      </c>
      <c r="P40" s="33">
        <f t="shared" si="5"/>
        <v>93</v>
      </c>
      <c r="Q40" s="34">
        <f t="shared" si="6"/>
        <v>13.95</v>
      </c>
      <c r="R40" s="35">
        <f t="shared" si="7"/>
        <v>90.059521052631595</v>
      </c>
      <c r="S40" s="21">
        <v>8</v>
      </c>
      <c r="T40" s="21"/>
      <c r="U40" s="35">
        <f t="shared" si="8"/>
        <v>82.059521052631595</v>
      </c>
      <c r="V40" s="21"/>
      <c r="W40" s="21"/>
    </row>
    <row r="41" spans="1:23" s="20" customFormat="1" ht="19.95" customHeight="1">
      <c r="A41" s="21"/>
      <c r="B41" s="36" t="s">
        <v>93</v>
      </c>
      <c r="C41" s="36" t="s">
        <v>94</v>
      </c>
      <c r="D41" s="23">
        <v>84.412000000000006</v>
      </c>
      <c r="E41" s="37"/>
      <c r="F41" s="25">
        <f t="shared" si="1"/>
        <v>84.412000000000006</v>
      </c>
      <c r="G41" s="26">
        <f t="shared" si="2"/>
        <v>16.882400000000001</v>
      </c>
      <c r="H41" s="27">
        <v>80.746315789473698</v>
      </c>
      <c r="I41" s="28">
        <f t="shared" si="0"/>
        <v>40.373157894736849</v>
      </c>
      <c r="J41" s="29">
        <v>86.850666666666697</v>
      </c>
      <c r="K41" s="30">
        <v>4</v>
      </c>
      <c r="L41" s="31">
        <f t="shared" si="3"/>
        <v>90.850666666666697</v>
      </c>
      <c r="M41" s="29">
        <f t="shared" si="4"/>
        <v>13.627600000000005</v>
      </c>
      <c r="N41" s="17">
        <v>80</v>
      </c>
      <c r="O41" s="38"/>
      <c r="P41" s="33">
        <f t="shared" si="5"/>
        <v>80</v>
      </c>
      <c r="Q41" s="34">
        <f t="shared" si="6"/>
        <v>12</v>
      </c>
      <c r="R41" s="35">
        <f t="shared" si="7"/>
        <v>82.883157894736854</v>
      </c>
      <c r="S41" s="21">
        <v>2</v>
      </c>
      <c r="T41" s="21"/>
      <c r="U41" s="35">
        <f t="shared" si="8"/>
        <v>80.883157894736854</v>
      </c>
      <c r="V41" s="21"/>
      <c r="W41" s="21"/>
    </row>
    <row r="42" spans="1:23" s="20" customFormat="1" ht="19.95" customHeight="1">
      <c r="A42" s="21"/>
      <c r="B42" s="22" t="s">
        <v>95</v>
      </c>
      <c r="C42" s="22" t="s">
        <v>96</v>
      </c>
      <c r="D42" s="23">
        <v>84.29</v>
      </c>
      <c r="E42" s="37"/>
      <c r="F42" s="25">
        <f t="shared" si="1"/>
        <v>84.29</v>
      </c>
      <c r="G42" s="26">
        <f t="shared" si="2"/>
        <v>16.858000000000001</v>
      </c>
      <c r="H42" s="27">
        <v>83.975263157894702</v>
      </c>
      <c r="I42" s="28">
        <f t="shared" si="0"/>
        <v>41.987631578947351</v>
      </c>
      <c r="J42" s="29">
        <v>87.226666666666702</v>
      </c>
      <c r="K42" s="30">
        <v>4</v>
      </c>
      <c r="L42" s="31">
        <f t="shared" si="3"/>
        <v>91.226666666666702</v>
      </c>
      <c r="M42" s="29">
        <f t="shared" si="4"/>
        <v>13.684000000000005</v>
      </c>
      <c r="N42" s="17">
        <v>80</v>
      </c>
      <c r="O42" s="38"/>
      <c r="P42" s="33">
        <f t="shared" si="5"/>
        <v>80</v>
      </c>
      <c r="Q42" s="34">
        <f t="shared" si="6"/>
        <v>12</v>
      </c>
      <c r="R42" s="35">
        <f t="shared" si="7"/>
        <v>84.529631578947345</v>
      </c>
      <c r="S42" s="21">
        <v>2</v>
      </c>
      <c r="T42" s="21"/>
      <c r="U42" s="35">
        <f t="shared" si="8"/>
        <v>82.529631578947345</v>
      </c>
      <c r="V42" s="21"/>
      <c r="W42" s="21"/>
    </row>
    <row r="43" spans="1:23" s="20" customFormat="1" ht="19.95" customHeight="1">
      <c r="A43" s="21"/>
      <c r="B43" s="36" t="s">
        <v>97</v>
      </c>
      <c r="C43" s="36" t="s">
        <v>98</v>
      </c>
      <c r="D43" s="23">
        <v>90.757999999999996</v>
      </c>
      <c r="E43" s="37"/>
      <c r="F43" s="25">
        <f t="shared" si="1"/>
        <v>90.757999999999996</v>
      </c>
      <c r="G43" s="26">
        <f t="shared" si="2"/>
        <v>18.151599999999998</v>
      </c>
      <c r="H43" s="27">
        <v>85.322105263157894</v>
      </c>
      <c r="I43" s="28">
        <f t="shared" si="0"/>
        <v>42.661052631578947</v>
      </c>
      <c r="J43" s="29">
        <v>90.892666666666699</v>
      </c>
      <c r="K43" s="30">
        <v>4</v>
      </c>
      <c r="L43" s="31">
        <f t="shared" si="3"/>
        <v>94.892666666666699</v>
      </c>
      <c r="M43" s="29">
        <f t="shared" si="4"/>
        <v>14.233900000000004</v>
      </c>
      <c r="N43" s="17">
        <v>80</v>
      </c>
      <c r="O43" s="38">
        <v>2</v>
      </c>
      <c r="P43" s="33">
        <f t="shared" si="5"/>
        <v>82</v>
      </c>
      <c r="Q43" s="34">
        <f t="shared" si="6"/>
        <v>12.299999999999999</v>
      </c>
      <c r="R43" s="35">
        <f t="shared" si="7"/>
        <v>87.346552631578945</v>
      </c>
      <c r="S43" s="21">
        <v>4</v>
      </c>
      <c r="T43" s="21"/>
      <c r="U43" s="35">
        <f t="shared" si="8"/>
        <v>83.346552631578945</v>
      </c>
      <c r="V43" s="21"/>
      <c r="W43" s="21"/>
    </row>
    <row r="44" spans="1:23" s="20" customFormat="1" ht="19.95" customHeight="1">
      <c r="A44" s="21"/>
      <c r="B44" s="22" t="s">
        <v>99</v>
      </c>
      <c r="C44" s="22" t="s">
        <v>100</v>
      </c>
      <c r="D44" s="23">
        <v>88.644000000000005</v>
      </c>
      <c r="E44" s="37"/>
      <c r="F44" s="25">
        <f t="shared" si="1"/>
        <v>88.644000000000005</v>
      </c>
      <c r="G44" s="26">
        <f t="shared" si="2"/>
        <v>17.728800000000003</v>
      </c>
      <c r="H44" s="27">
        <v>82.386315789473699</v>
      </c>
      <c r="I44" s="28">
        <f t="shared" si="0"/>
        <v>41.193157894736849</v>
      </c>
      <c r="J44" s="29">
        <v>88.109333333333296</v>
      </c>
      <c r="K44" s="30">
        <v>4</v>
      </c>
      <c r="L44" s="31">
        <f t="shared" si="3"/>
        <v>92.109333333333296</v>
      </c>
      <c r="M44" s="29">
        <f t="shared" si="4"/>
        <v>13.816399999999994</v>
      </c>
      <c r="N44" s="17">
        <v>80</v>
      </c>
      <c r="O44" s="38"/>
      <c r="P44" s="33">
        <f t="shared" si="5"/>
        <v>80</v>
      </c>
      <c r="Q44" s="34">
        <f t="shared" si="6"/>
        <v>12</v>
      </c>
      <c r="R44" s="35">
        <f t="shared" si="7"/>
        <v>84.738357894736851</v>
      </c>
      <c r="S44" s="21"/>
      <c r="T44" s="21"/>
      <c r="U44" s="35">
        <f t="shared" si="8"/>
        <v>84.738357894736851</v>
      </c>
      <c r="V44" s="21"/>
      <c r="W44" s="21"/>
    </row>
    <row r="45" spans="1:23" s="20" customFormat="1" ht="19.95" customHeight="1">
      <c r="A45" s="21"/>
      <c r="B45" s="36" t="s">
        <v>101</v>
      </c>
      <c r="C45" s="36" t="s">
        <v>102</v>
      </c>
      <c r="D45" s="23">
        <v>92.86</v>
      </c>
      <c r="E45" s="37"/>
      <c r="F45" s="25">
        <f t="shared" si="1"/>
        <v>92.86</v>
      </c>
      <c r="G45" s="26">
        <f t="shared" si="2"/>
        <v>18.571999999999999</v>
      </c>
      <c r="H45" s="27">
        <v>87.995263157894698</v>
      </c>
      <c r="I45" s="28">
        <f t="shared" si="0"/>
        <v>43.997631578947349</v>
      </c>
      <c r="J45" s="29">
        <v>88.421333333333294</v>
      </c>
      <c r="K45" s="30">
        <v>7</v>
      </c>
      <c r="L45" s="31">
        <f t="shared" si="3"/>
        <v>95.421333333333294</v>
      </c>
      <c r="M45" s="29">
        <f t="shared" si="4"/>
        <v>14.313199999999993</v>
      </c>
      <c r="N45" s="17">
        <v>80</v>
      </c>
      <c r="O45" s="38">
        <v>17</v>
      </c>
      <c r="P45" s="33">
        <f t="shared" si="5"/>
        <v>97</v>
      </c>
      <c r="Q45" s="34">
        <f t="shared" si="6"/>
        <v>14.549999999999999</v>
      </c>
      <c r="R45" s="35">
        <f t="shared" si="7"/>
        <v>91.432831578947344</v>
      </c>
      <c r="S45" s="21">
        <v>4</v>
      </c>
      <c r="T45" s="21"/>
      <c r="U45" s="35">
        <f t="shared" si="8"/>
        <v>87.432831578947344</v>
      </c>
      <c r="V45" s="21"/>
      <c r="W45" s="21"/>
    </row>
    <row r="46" spans="1:23" s="20" customFormat="1" ht="19.95" customHeight="1">
      <c r="A46" s="21"/>
      <c r="B46" s="22" t="s">
        <v>103</v>
      </c>
      <c r="C46" s="22" t="s">
        <v>104</v>
      </c>
      <c r="D46" s="23">
        <v>90.408000000000001</v>
      </c>
      <c r="E46" s="37"/>
      <c r="F46" s="25">
        <f t="shared" si="1"/>
        <v>90.408000000000001</v>
      </c>
      <c r="G46" s="26">
        <f t="shared" si="2"/>
        <v>18.081600000000002</v>
      </c>
      <c r="H46" s="27">
        <v>87.344736842105306</v>
      </c>
      <c r="I46" s="28">
        <f t="shared" si="0"/>
        <v>43.672368421052653</v>
      </c>
      <c r="J46" s="29">
        <v>91.524333333333303</v>
      </c>
      <c r="K46" s="30">
        <v>7</v>
      </c>
      <c r="L46" s="31">
        <f t="shared" si="3"/>
        <v>98.524333333333303</v>
      </c>
      <c r="M46" s="29">
        <f t="shared" si="4"/>
        <v>14.778649999999995</v>
      </c>
      <c r="N46" s="17">
        <v>80</v>
      </c>
      <c r="O46" s="38">
        <v>9</v>
      </c>
      <c r="P46" s="33">
        <f t="shared" si="5"/>
        <v>89</v>
      </c>
      <c r="Q46" s="34">
        <f t="shared" si="6"/>
        <v>13.35</v>
      </c>
      <c r="R46" s="35">
        <f t="shared" si="7"/>
        <v>89.882618421052641</v>
      </c>
      <c r="S46" s="21"/>
      <c r="T46" s="21"/>
      <c r="U46" s="35">
        <f t="shared" si="8"/>
        <v>89.882618421052641</v>
      </c>
      <c r="V46" s="21"/>
      <c r="W46" s="21"/>
    </row>
    <row r="47" spans="1:23" s="20" customFormat="1" ht="19.95" customHeight="1">
      <c r="A47" s="21"/>
      <c r="B47" s="36" t="s">
        <v>105</v>
      </c>
      <c r="C47" s="36" t="s">
        <v>106</v>
      </c>
      <c r="D47" s="23">
        <v>91.852000000000004</v>
      </c>
      <c r="E47" s="37"/>
      <c r="F47" s="25">
        <f t="shared" si="1"/>
        <v>91.852000000000004</v>
      </c>
      <c r="G47" s="26">
        <f t="shared" si="2"/>
        <v>18.3704</v>
      </c>
      <c r="H47" s="27">
        <v>88.252105263157901</v>
      </c>
      <c r="I47" s="28">
        <f t="shared" si="0"/>
        <v>44.126052631578951</v>
      </c>
      <c r="J47" s="29">
        <v>90.634333333333302</v>
      </c>
      <c r="K47" s="30">
        <v>8</v>
      </c>
      <c r="L47" s="31">
        <f t="shared" si="3"/>
        <v>98.634333333333302</v>
      </c>
      <c r="M47" s="29">
        <f t="shared" si="4"/>
        <v>14.795149999999994</v>
      </c>
      <c r="N47" s="17">
        <v>80</v>
      </c>
      <c r="O47" s="38">
        <v>17</v>
      </c>
      <c r="P47" s="33">
        <f t="shared" si="5"/>
        <v>97</v>
      </c>
      <c r="Q47" s="34">
        <f t="shared" si="6"/>
        <v>14.549999999999999</v>
      </c>
      <c r="R47" s="35">
        <f t="shared" si="7"/>
        <v>91.841602631578937</v>
      </c>
      <c r="S47" s="21">
        <v>8</v>
      </c>
      <c r="T47" s="21"/>
      <c r="U47" s="35">
        <f t="shared" si="8"/>
        <v>83.841602631578937</v>
      </c>
      <c r="V47" s="21"/>
      <c r="W47" s="21"/>
    </row>
    <row r="48" spans="1:23" s="20" customFormat="1" ht="19.95" customHeight="1">
      <c r="A48" s="21"/>
      <c r="B48" s="22" t="s">
        <v>107</v>
      </c>
      <c r="C48" s="22" t="s">
        <v>108</v>
      </c>
      <c r="D48" s="23">
        <v>86.093999999999994</v>
      </c>
      <c r="E48" s="37">
        <v>1</v>
      </c>
      <c r="F48" s="25">
        <f t="shared" si="1"/>
        <v>87.093999999999994</v>
      </c>
      <c r="G48" s="26">
        <f t="shared" si="2"/>
        <v>17.418800000000001</v>
      </c>
      <c r="H48" s="27">
        <v>84.467894736842098</v>
      </c>
      <c r="I48" s="28">
        <f t="shared" si="0"/>
        <v>42.233947368421049</v>
      </c>
      <c r="J48" s="29">
        <v>90.932000000000002</v>
      </c>
      <c r="K48" s="30">
        <v>8</v>
      </c>
      <c r="L48" s="31">
        <f t="shared" si="3"/>
        <v>98.932000000000002</v>
      </c>
      <c r="M48" s="29">
        <f t="shared" si="4"/>
        <v>14.8398</v>
      </c>
      <c r="N48" s="17">
        <v>80</v>
      </c>
      <c r="O48" s="38">
        <v>12</v>
      </c>
      <c r="P48" s="33">
        <f t="shared" si="5"/>
        <v>92</v>
      </c>
      <c r="Q48" s="34">
        <f t="shared" si="6"/>
        <v>13.799999999999999</v>
      </c>
      <c r="R48" s="35">
        <f t="shared" si="7"/>
        <v>88.29254736842104</v>
      </c>
      <c r="S48" s="21">
        <v>8</v>
      </c>
      <c r="T48" s="21">
        <v>3</v>
      </c>
      <c r="U48" s="35">
        <f t="shared" si="8"/>
        <v>77.29254736842104</v>
      </c>
      <c r="V48" s="21"/>
      <c r="W48" s="21"/>
    </row>
    <row r="49" spans="1:23" s="20" customFormat="1" ht="19.95" customHeight="1">
      <c r="A49" s="21"/>
      <c r="B49" s="36" t="s">
        <v>109</v>
      </c>
      <c r="C49" s="36" t="s">
        <v>110</v>
      </c>
      <c r="D49" s="23">
        <v>86.512</v>
      </c>
      <c r="E49" s="37"/>
      <c r="F49" s="25">
        <f t="shared" si="1"/>
        <v>86.512</v>
      </c>
      <c r="G49" s="26">
        <f t="shared" si="2"/>
        <v>17.302400000000002</v>
      </c>
      <c r="H49" s="27">
        <v>84.544210526315794</v>
      </c>
      <c r="I49" s="28">
        <f t="shared" si="0"/>
        <v>42.272105263157897</v>
      </c>
      <c r="J49" s="29">
        <v>88.722333333333296</v>
      </c>
      <c r="K49" s="30">
        <v>8</v>
      </c>
      <c r="L49" s="31">
        <f t="shared" si="3"/>
        <v>96.722333333333296</v>
      </c>
      <c r="M49" s="29">
        <f t="shared" si="4"/>
        <v>14.508349999999993</v>
      </c>
      <c r="N49" s="17">
        <v>80</v>
      </c>
      <c r="O49" s="38">
        <v>29</v>
      </c>
      <c r="P49" s="33">
        <f t="shared" si="5"/>
        <v>109</v>
      </c>
      <c r="Q49" s="34">
        <f t="shared" si="6"/>
        <v>16.349999999999998</v>
      </c>
      <c r="R49" s="35">
        <f t="shared" si="7"/>
        <v>90.43285526315789</v>
      </c>
      <c r="S49" s="21">
        <v>5</v>
      </c>
      <c r="T49" s="21">
        <v>1</v>
      </c>
      <c r="U49" s="35">
        <f t="shared" si="8"/>
        <v>84.43285526315789</v>
      </c>
      <c r="V49" s="21"/>
      <c r="W49" s="21"/>
    </row>
    <row r="50" spans="1:23" s="20" customFormat="1" ht="19.95" customHeight="1">
      <c r="A50" s="21"/>
      <c r="B50" s="22" t="s">
        <v>111</v>
      </c>
      <c r="C50" s="22" t="s">
        <v>112</v>
      </c>
      <c r="D50" s="23">
        <v>90.421999999999997</v>
      </c>
      <c r="E50" s="37"/>
      <c r="F50" s="25">
        <f t="shared" si="1"/>
        <v>90.421999999999997</v>
      </c>
      <c r="G50" s="26">
        <f t="shared" si="2"/>
        <v>18.084399999999999</v>
      </c>
      <c r="H50" s="27">
        <v>81.319999999999993</v>
      </c>
      <c r="I50" s="28">
        <f t="shared" si="0"/>
        <v>40.659999999999997</v>
      </c>
      <c r="J50" s="29">
        <v>88.202500000000001</v>
      </c>
      <c r="K50" s="30">
        <v>4</v>
      </c>
      <c r="L50" s="31">
        <f t="shared" si="3"/>
        <v>92.202500000000001</v>
      </c>
      <c r="M50" s="29">
        <f t="shared" si="4"/>
        <v>13.830375</v>
      </c>
      <c r="N50" s="17">
        <v>80</v>
      </c>
      <c r="O50" s="38">
        <v>11</v>
      </c>
      <c r="P50" s="33">
        <f t="shared" si="5"/>
        <v>91</v>
      </c>
      <c r="Q50" s="34">
        <f t="shared" si="6"/>
        <v>13.65</v>
      </c>
      <c r="R50" s="35">
        <f t="shared" si="7"/>
        <v>86.224775000000008</v>
      </c>
      <c r="S50" s="21">
        <v>1</v>
      </c>
      <c r="T50" s="21"/>
      <c r="U50" s="35">
        <f t="shared" si="8"/>
        <v>85.224775000000008</v>
      </c>
      <c r="V50" s="21"/>
      <c r="W50" s="21"/>
    </row>
    <row r="51" spans="1:23" s="20" customFormat="1" ht="19.95" customHeight="1">
      <c r="A51" s="21"/>
      <c r="B51" s="36" t="s">
        <v>113</v>
      </c>
      <c r="C51" s="36" t="s">
        <v>114</v>
      </c>
      <c r="D51" s="23">
        <v>84.774000000000001</v>
      </c>
      <c r="E51" s="37"/>
      <c r="F51" s="25">
        <f t="shared" si="1"/>
        <v>84.774000000000001</v>
      </c>
      <c r="G51" s="26">
        <f t="shared" si="2"/>
        <v>16.954800000000002</v>
      </c>
      <c r="H51" s="27">
        <v>87.33</v>
      </c>
      <c r="I51" s="28">
        <f t="shared" si="0"/>
        <v>43.664999999999999</v>
      </c>
      <c r="J51" s="29">
        <v>90.841999999999999</v>
      </c>
      <c r="K51" s="30">
        <v>8</v>
      </c>
      <c r="L51" s="31">
        <f t="shared" si="3"/>
        <v>98.841999999999999</v>
      </c>
      <c r="M51" s="29">
        <f t="shared" si="4"/>
        <v>14.8263</v>
      </c>
      <c r="N51" s="17">
        <v>80</v>
      </c>
      <c r="O51" s="38">
        <v>46</v>
      </c>
      <c r="P51" s="33">
        <f t="shared" si="5"/>
        <v>126</v>
      </c>
      <c r="Q51" s="34">
        <f t="shared" si="6"/>
        <v>18.899999999999999</v>
      </c>
      <c r="R51" s="35">
        <f t="shared" si="7"/>
        <v>94.346100000000007</v>
      </c>
      <c r="S51" s="21">
        <v>7</v>
      </c>
      <c r="T51" s="21"/>
      <c r="U51" s="35">
        <f t="shared" si="8"/>
        <v>87.346100000000007</v>
      </c>
      <c r="V51" s="21"/>
      <c r="W51" s="21"/>
    </row>
    <row r="52" spans="1:23" s="20" customFormat="1" ht="19.95" customHeight="1">
      <c r="A52" s="21"/>
      <c r="B52" s="22" t="s">
        <v>115</v>
      </c>
      <c r="C52" s="22" t="s">
        <v>116</v>
      </c>
      <c r="D52" s="23">
        <v>62.694000000000003</v>
      </c>
      <c r="E52" s="37"/>
      <c r="F52" s="25">
        <f t="shared" si="1"/>
        <v>62.694000000000003</v>
      </c>
      <c r="G52" s="26">
        <f t="shared" si="2"/>
        <v>12.538800000000002</v>
      </c>
      <c r="H52" s="27">
        <v>83.49</v>
      </c>
      <c r="I52" s="28">
        <f t="shared" si="0"/>
        <v>41.744999999999997</v>
      </c>
      <c r="J52" s="29">
        <v>74.442999999999998</v>
      </c>
      <c r="K52" s="30">
        <v>7</v>
      </c>
      <c r="L52" s="31">
        <f t="shared" si="3"/>
        <v>81.442999999999998</v>
      </c>
      <c r="M52" s="29">
        <f t="shared" si="4"/>
        <v>12.21645</v>
      </c>
      <c r="N52" s="17">
        <v>80</v>
      </c>
      <c r="O52" s="38">
        <v>19</v>
      </c>
      <c r="P52" s="33">
        <f t="shared" si="5"/>
        <v>99</v>
      </c>
      <c r="Q52" s="34">
        <f t="shared" si="6"/>
        <v>14.85</v>
      </c>
      <c r="R52" s="35">
        <f t="shared" si="7"/>
        <v>81.350249999999988</v>
      </c>
      <c r="S52" s="21">
        <v>2</v>
      </c>
      <c r="T52" s="21"/>
      <c r="U52" s="35">
        <f t="shared" si="8"/>
        <v>79.350249999999988</v>
      </c>
      <c r="V52" s="21"/>
      <c r="W52" s="21"/>
    </row>
  </sheetData>
  <mergeCells count="14">
    <mergeCell ref="A1:W1"/>
    <mergeCell ref="A2:W2"/>
    <mergeCell ref="N3:Q3"/>
    <mergeCell ref="H3:I3"/>
    <mergeCell ref="J3:M3"/>
    <mergeCell ref="S3:W3"/>
    <mergeCell ref="R4:R5"/>
    <mergeCell ref="D3:G3"/>
    <mergeCell ref="A4:C5"/>
    <mergeCell ref="W4:W5"/>
    <mergeCell ref="S4:S5"/>
    <mergeCell ref="T4:T5"/>
    <mergeCell ref="V4:V5"/>
    <mergeCell ref="U4:U5"/>
  </mergeCells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tabSelected="1" workbookViewId="0">
      <selection activeCell="R4" sqref="R4"/>
    </sheetView>
  </sheetViews>
  <sheetFormatPr defaultColWidth="9" defaultRowHeight="14.4"/>
  <cols>
    <col min="2" max="2" width="12.77734375" customWidth="1"/>
    <col min="3" max="3" width="21.88671875" customWidth="1"/>
    <col min="4" max="4" width="9.21875" customWidth="1"/>
    <col min="5" max="5" width="9.109375" bestFit="1" customWidth="1"/>
    <col min="6" max="6" width="10.6640625" customWidth="1"/>
    <col min="7" max="7" width="8.88671875" style="1" customWidth="1"/>
    <col min="8" max="8" width="16.77734375" bestFit="1" customWidth="1"/>
    <col min="9" max="9" width="9.5546875" customWidth="1"/>
    <col min="10" max="10" width="9.109375" bestFit="1" customWidth="1"/>
    <col min="11" max="11" width="10.88671875" customWidth="1"/>
    <col min="12" max="12" width="8.77734375" customWidth="1"/>
    <col min="13" max="13" width="8.44140625" customWidth="1"/>
    <col min="14" max="14" width="9.109375" bestFit="1" customWidth="1"/>
    <col min="15" max="15" width="12.44140625" customWidth="1"/>
    <col min="16" max="16" width="9.44140625" customWidth="1"/>
    <col min="17" max="17" width="15.6640625" customWidth="1"/>
  </cols>
  <sheetData>
    <row r="1" spans="1:17" ht="15.6">
      <c r="A1" s="91" t="s">
        <v>117</v>
      </c>
      <c r="B1" s="91"/>
      <c r="C1" s="91"/>
      <c r="D1" s="41"/>
      <c r="E1" s="41"/>
      <c r="F1" s="42"/>
      <c r="G1" s="42"/>
      <c r="H1" s="42"/>
      <c r="I1" s="42"/>
      <c r="J1" s="42"/>
      <c r="K1" s="43"/>
      <c r="L1" s="42"/>
      <c r="M1" s="42"/>
      <c r="N1" s="42"/>
      <c r="O1" s="44"/>
      <c r="P1" s="44"/>
      <c r="Q1" s="44"/>
    </row>
    <row r="2" spans="1:17" ht="15.6">
      <c r="A2" s="92" t="s">
        <v>118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</row>
    <row r="3" spans="1:17" ht="15.6">
      <c r="A3" s="92" t="s">
        <v>119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17" ht="15.6">
      <c r="A4" s="45" t="s">
        <v>2</v>
      </c>
      <c r="B4" s="45" t="s">
        <v>3</v>
      </c>
      <c r="C4" s="46" t="s">
        <v>4</v>
      </c>
      <c r="D4" s="101" t="s">
        <v>120</v>
      </c>
      <c r="E4" s="102"/>
      <c r="F4" s="103"/>
      <c r="G4" s="106" t="s">
        <v>121</v>
      </c>
      <c r="H4" s="108"/>
      <c r="I4" s="106" t="s">
        <v>122</v>
      </c>
      <c r="J4" s="107"/>
      <c r="K4" s="108"/>
      <c r="L4" s="106" t="s">
        <v>123</v>
      </c>
      <c r="M4" s="107"/>
      <c r="N4" s="108"/>
      <c r="O4" s="100" t="s">
        <v>20</v>
      </c>
      <c r="P4" s="100" t="s">
        <v>124</v>
      </c>
      <c r="Q4" s="100" t="s">
        <v>125</v>
      </c>
    </row>
    <row r="5" spans="1:17">
      <c r="A5" s="94"/>
      <c r="B5" s="95"/>
      <c r="C5" s="96"/>
      <c r="D5" s="104" t="s">
        <v>126</v>
      </c>
      <c r="E5" s="47" t="s">
        <v>127</v>
      </c>
      <c r="F5" s="48" t="s">
        <v>11</v>
      </c>
      <c r="G5" s="104" t="s">
        <v>126</v>
      </c>
      <c r="H5" s="48" t="s">
        <v>11</v>
      </c>
      <c r="I5" s="104" t="s">
        <v>126</v>
      </c>
      <c r="J5" s="48" t="s">
        <v>127</v>
      </c>
      <c r="K5" s="48" t="s">
        <v>11</v>
      </c>
      <c r="L5" s="48" t="s">
        <v>16</v>
      </c>
      <c r="M5" s="48" t="s">
        <v>11</v>
      </c>
      <c r="N5" s="48" t="s">
        <v>13</v>
      </c>
      <c r="O5" s="100"/>
      <c r="P5" s="100"/>
      <c r="Q5" s="100"/>
    </row>
    <row r="6" spans="1:17" ht="15.6">
      <c r="A6" s="97"/>
      <c r="B6" s="98"/>
      <c r="C6" s="99"/>
      <c r="D6" s="105"/>
      <c r="E6" s="49" t="s">
        <v>128</v>
      </c>
      <c r="F6" s="50">
        <v>0.2</v>
      </c>
      <c r="G6" s="105"/>
      <c r="H6" s="50">
        <v>0.5</v>
      </c>
      <c r="I6" s="105"/>
      <c r="J6" s="51" t="s">
        <v>128</v>
      </c>
      <c r="K6" s="50">
        <v>0.15</v>
      </c>
      <c r="L6" s="51">
        <v>80</v>
      </c>
      <c r="M6" s="51"/>
      <c r="N6" s="50">
        <v>0.15</v>
      </c>
      <c r="O6" s="100"/>
      <c r="P6" s="100"/>
      <c r="Q6" s="100"/>
    </row>
    <row r="7" spans="1:17" s="20" customFormat="1" ht="23.55" customHeight="1">
      <c r="A7" s="109">
        <v>1</v>
      </c>
      <c r="B7" s="110" t="s">
        <v>129</v>
      </c>
      <c r="C7" s="114" t="s">
        <v>180</v>
      </c>
      <c r="D7" s="115">
        <v>99.765000000000001</v>
      </c>
      <c r="E7" s="116">
        <v>5</v>
      </c>
      <c r="F7" s="114">
        <v>20.953000000000003</v>
      </c>
      <c r="G7" s="115">
        <v>93.592857142857198</v>
      </c>
      <c r="H7" s="114">
        <v>46.796428571428599</v>
      </c>
      <c r="I7" s="117">
        <v>95.5</v>
      </c>
      <c r="J7" s="116">
        <v>4</v>
      </c>
      <c r="K7" s="114">
        <v>14.924999999999999</v>
      </c>
      <c r="L7" s="114">
        <v>80</v>
      </c>
      <c r="M7" s="118">
        <v>80</v>
      </c>
      <c r="N7" s="119">
        <v>24</v>
      </c>
      <c r="O7" s="120">
        <f t="shared" ref="O7:O38" si="0">F7+H7+K7+N7</f>
        <v>106.67442857142861</v>
      </c>
      <c r="P7" s="121">
        <v>1</v>
      </c>
      <c r="Q7" s="109"/>
    </row>
    <row r="8" spans="1:17" s="20" customFormat="1" ht="23.55" customHeight="1">
      <c r="A8" s="109">
        <v>2</v>
      </c>
      <c r="B8" s="110" t="s">
        <v>130</v>
      </c>
      <c r="C8" s="114" t="s">
        <v>181</v>
      </c>
      <c r="D8" s="115">
        <v>99</v>
      </c>
      <c r="E8" s="116">
        <v>5</v>
      </c>
      <c r="F8" s="114">
        <v>20.8</v>
      </c>
      <c r="G8" s="115">
        <v>92.8921428571429</v>
      </c>
      <c r="H8" s="114">
        <v>46.44607142857145</v>
      </c>
      <c r="I8" s="117">
        <v>89</v>
      </c>
      <c r="J8" s="116">
        <v>4</v>
      </c>
      <c r="K8" s="114">
        <v>13.95</v>
      </c>
      <c r="L8" s="114">
        <v>80</v>
      </c>
      <c r="M8" s="118">
        <v>31</v>
      </c>
      <c r="N8" s="119">
        <v>16.649999999999999</v>
      </c>
      <c r="O8" s="120">
        <f t="shared" si="0"/>
        <v>97.846071428571463</v>
      </c>
      <c r="P8" s="121">
        <v>2</v>
      </c>
      <c r="Q8" s="109"/>
    </row>
    <row r="9" spans="1:17" s="20" customFormat="1" ht="23.55" customHeight="1">
      <c r="A9" s="109">
        <v>3</v>
      </c>
      <c r="B9" s="110" t="s">
        <v>131</v>
      </c>
      <c r="C9" s="114" t="s">
        <v>182</v>
      </c>
      <c r="D9" s="115">
        <v>99.52</v>
      </c>
      <c r="E9" s="116">
        <v>2</v>
      </c>
      <c r="F9" s="114">
        <v>20.304000000000002</v>
      </c>
      <c r="G9" s="115">
        <v>92.340714285714299</v>
      </c>
      <c r="H9" s="114">
        <v>46.170357142857149</v>
      </c>
      <c r="I9" s="117">
        <v>91.85</v>
      </c>
      <c r="J9" s="116">
        <v>4</v>
      </c>
      <c r="K9" s="114">
        <v>14.3775</v>
      </c>
      <c r="L9" s="114">
        <v>80</v>
      </c>
      <c r="M9" s="118">
        <v>32.000000000000014</v>
      </c>
      <c r="N9" s="119">
        <v>16.8</v>
      </c>
      <c r="O9" s="120">
        <f t="shared" si="0"/>
        <v>97.651857142857139</v>
      </c>
      <c r="P9" s="121">
        <v>3</v>
      </c>
      <c r="Q9" s="109"/>
    </row>
    <row r="10" spans="1:17" s="20" customFormat="1" ht="23.55" customHeight="1">
      <c r="A10" s="109">
        <v>4</v>
      </c>
      <c r="B10" s="110" t="s">
        <v>132</v>
      </c>
      <c r="C10" s="114" t="s">
        <v>183</v>
      </c>
      <c r="D10" s="115">
        <v>99.765000000000001</v>
      </c>
      <c r="E10" s="116">
        <v>2</v>
      </c>
      <c r="F10" s="114">
        <v>20.353000000000002</v>
      </c>
      <c r="G10" s="115">
        <v>91.248571428571395</v>
      </c>
      <c r="H10" s="114">
        <v>45.624285714285698</v>
      </c>
      <c r="I10" s="117">
        <v>91.35</v>
      </c>
      <c r="J10" s="116">
        <v>4</v>
      </c>
      <c r="K10" s="114">
        <v>14.302499999999998</v>
      </c>
      <c r="L10" s="114">
        <v>80</v>
      </c>
      <c r="M10" s="118">
        <v>30</v>
      </c>
      <c r="N10" s="119">
        <v>16.5</v>
      </c>
      <c r="O10" s="120">
        <f t="shared" si="0"/>
        <v>96.779785714285694</v>
      </c>
      <c r="P10" s="121">
        <v>4</v>
      </c>
      <c r="Q10" s="109"/>
    </row>
    <row r="11" spans="1:17" s="20" customFormat="1" ht="23.55" customHeight="1">
      <c r="A11" s="109">
        <v>5</v>
      </c>
      <c r="B11" s="110" t="s">
        <v>133</v>
      </c>
      <c r="C11" s="114" t="s">
        <v>184</v>
      </c>
      <c r="D11" s="115">
        <v>99.265000000000001</v>
      </c>
      <c r="E11" s="116">
        <v>2</v>
      </c>
      <c r="F11" s="114">
        <v>20.253</v>
      </c>
      <c r="G11" s="115">
        <v>93.294285714285706</v>
      </c>
      <c r="H11" s="114">
        <v>46.647142857142853</v>
      </c>
      <c r="I11" s="117">
        <v>84.2</v>
      </c>
      <c r="J11" s="116">
        <v>4</v>
      </c>
      <c r="K11" s="114">
        <v>13.23</v>
      </c>
      <c r="L11" s="114">
        <v>80</v>
      </c>
      <c r="M11" s="118">
        <v>27.000000000000014</v>
      </c>
      <c r="N11" s="119">
        <v>16.05</v>
      </c>
      <c r="O11" s="120">
        <f t="shared" si="0"/>
        <v>96.180142857142854</v>
      </c>
      <c r="P11" s="121">
        <v>5</v>
      </c>
      <c r="Q11" s="109"/>
    </row>
    <row r="12" spans="1:17" s="20" customFormat="1" ht="23.55" customHeight="1">
      <c r="A12" s="109">
        <v>6</v>
      </c>
      <c r="B12" s="110" t="s">
        <v>134</v>
      </c>
      <c r="C12" s="114" t="s">
        <v>185</v>
      </c>
      <c r="D12" s="115">
        <v>99.765000000000001</v>
      </c>
      <c r="E12" s="116">
        <v>2</v>
      </c>
      <c r="F12" s="114">
        <v>20.353000000000002</v>
      </c>
      <c r="G12" s="115">
        <v>90.2414285714286</v>
      </c>
      <c r="H12" s="114">
        <v>45.1207142857143</v>
      </c>
      <c r="I12" s="117">
        <v>84.5</v>
      </c>
      <c r="J12" s="116">
        <v>4</v>
      </c>
      <c r="K12" s="114">
        <v>13.275</v>
      </c>
      <c r="L12" s="114">
        <v>80</v>
      </c>
      <c r="M12" s="118">
        <v>31</v>
      </c>
      <c r="N12" s="119">
        <v>16.649999999999999</v>
      </c>
      <c r="O12" s="120">
        <f t="shared" si="0"/>
        <v>95.398714285714306</v>
      </c>
      <c r="P12" s="121">
        <v>6</v>
      </c>
      <c r="Q12" s="109"/>
    </row>
    <row r="13" spans="1:17" s="20" customFormat="1" ht="23.55" customHeight="1">
      <c r="A13" s="109">
        <v>7</v>
      </c>
      <c r="B13" s="111" t="s">
        <v>135</v>
      </c>
      <c r="C13" s="122" t="s">
        <v>186</v>
      </c>
      <c r="D13" s="123">
        <v>97.284999999999997</v>
      </c>
      <c r="E13" s="116">
        <v>2</v>
      </c>
      <c r="F13" s="122">
        <v>19.856999999999999</v>
      </c>
      <c r="G13" s="124">
        <v>87.875</v>
      </c>
      <c r="H13" s="122">
        <v>43.9375</v>
      </c>
      <c r="I13" s="125">
        <v>83.5</v>
      </c>
      <c r="J13" s="116">
        <v>4</v>
      </c>
      <c r="K13" s="122">
        <v>13.125</v>
      </c>
      <c r="L13" s="122">
        <v>80</v>
      </c>
      <c r="M13" s="118">
        <v>39.000000000000014</v>
      </c>
      <c r="N13" s="126">
        <v>17.850000000000001</v>
      </c>
      <c r="O13" s="120">
        <f t="shared" si="0"/>
        <v>94.769499999999994</v>
      </c>
      <c r="P13" s="121">
        <v>7</v>
      </c>
      <c r="Q13" s="109"/>
    </row>
    <row r="14" spans="1:17" s="20" customFormat="1" ht="23.55" customHeight="1">
      <c r="A14" s="109">
        <v>8</v>
      </c>
      <c r="B14" s="110" t="s">
        <v>136</v>
      </c>
      <c r="C14" s="114" t="s">
        <v>187</v>
      </c>
      <c r="D14" s="115">
        <v>99.765000000000001</v>
      </c>
      <c r="E14" s="116">
        <v>2</v>
      </c>
      <c r="F14" s="114">
        <v>20.353000000000002</v>
      </c>
      <c r="G14" s="115">
        <v>90.171428571428606</v>
      </c>
      <c r="H14" s="114">
        <v>45.085714285714303</v>
      </c>
      <c r="I14" s="117">
        <v>80</v>
      </c>
      <c r="J14" s="116">
        <v>4</v>
      </c>
      <c r="K14" s="114">
        <v>12.6</v>
      </c>
      <c r="L14" s="114">
        <v>80</v>
      </c>
      <c r="M14" s="118">
        <v>31</v>
      </c>
      <c r="N14" s="119">
        <v>16.649999999999999</v>
      </c>
      <c r="O14" s="120">
        <f t="shared" si="0"/>
        <v>94.688714285714298</v>
      </c>
      <c r="P14" s="121">
        <v>8</v>
      </c>
      <c r="Q14" s="109"/>
    </row>
    <row r="15" spans="1:17" s="20" customFormat="1" ht="23.55" customHeight="1">
      <c r="A15" s="109">
        <v>9</v>
      </c>
      <c r="B15" s="110" t="s">
        <v>137</v>
      </c>
      <c r="C15" s="114" t="s">
        <v>188</v>
      </c>
      <c r="D15" s="115">
        <v>99</v>
      </c>
      <c r="E15" s="116">
        <v>2</v>
      </c>
      <c r="F15" s="114">
        <v>20.200000000000003</v>
      </c>
      <c r="G15" s="115">
        <v>91.538571428571402</v>
      </c>
      <c r="H15" s="114">
        <v>45.769285714285701</v>
      </c>
      <c r="I15" s="117">
        <v>88</v>
      </c>
      <c r="J15" s="116">
        <v>4</v>
      </c>
      <c r="K15" s="114">
        <v>13.799999999999999</v>
      </c>
      <c r="L15" s="114">
        <v>80</v>
      </c>
      <c r="M15" s="118">
        <v>19</v>
      </c>
      <c r="N15" s="119">
        <v>14.85</v>
      </c>
      <c r="O15" s="120">
        <f t="shared" si="0"/>
        <v>94.619285714285695</v>
      </c>
      <c r="P15" s="121">
        <v>9</v>
      </c>
      <c r="Q15" s="109"/>
    </row>
    <row r="16" spans="1:17" s="20" customFormat="1" ht="23.55" customHeight="1">
      <c r="A16" s="109">
        <v>10</v>
      </c>
      <c r="B16" s="110" t="s">
        <v>138</v>
      </c>
      <c r="C16" s="114" t="s">
        <v>189</v>
      </c>
      <c r="D16" s="115">
        <v>99.5</v>
      </c>
      <c r="E16" s="116">
        <v>2</v>
      </c>
      <c r="F16" s="114">
        <v>20.3</v>
      </c>
      <c r="G16" s="115">
        <v>87.347857142857094</v>
      </c>
      <c r="H16" s="114">
        <v>43.673928571428547</v>
      </c>
      <c r="I16" s="117">
        <v>92</v>
      </c>
      <c r="J16" s="116">
        <v>4</v>
      </c>
      <c r="K16" s="114">
        <v>14.399999999999999</v>
      </c>
      <c r="L16" s="114">
        <v>80</v>
      </c>
      <c r="M16" s="118">
        <v>26</v>
      </c>
      <c r="N16" s="119">
        <v>15.9</v>
      </c>
      <c r="O16" s="120">
        <f t="shared" si="0"/>
        <v>94.273928571428542</v>
      </c>
      <c r="P16" s="121">
        <v>10</v>
      </c>
      <c r="Q16" s="109"/>
    </row>
    <row r="17" spans="1:17" s="20" customFormat="1" ht="23.55" customHeight="1">
      <c r="A17" s="109">
        <v>11</v>
      </c>
      <c r="B17" s="111" t="s">
        <v>139</v>
      </c>
      <c r="C17" s="122" t="s">
        <v>190</v>
      </c>
      <c r="D17" s="123">
        <v>98.754999999999995</v>
      </c>
      <c r="E17" s="116">
        <v>2</v>
      </c>
      <c r="F17" s="122">
        <v>20.151</v>
      </c>
      <c r="G17" s="124">
        <v>84.705714285714294</v>
      </c>
      <c r="H17" s="122">
        <v>42.352857142857147</v>
      </c>
      <c r="I17" s="125">
        <v>92</v>
      </c>
      <c r="J17" s="116">
        <v>4</v>
      </c>
      <c r="K17" s="122">
        <v>14.399999999999999</v>
      </c>
      <c r="L17" s="122">
        <v>80</v>
      </c>
      <c r="M17" s="118">
        <v>33</v>
      </c>
      <c r="N17" s="126">
        <v>16.95</v>
      </c>
      <c r="O17" s="120">
        <f t="shared" si="0"/>
        <v>93.853857142857137</v>
      </c>
      <c r="P17" s="121">
        <v>11</v>
      </c>
      <c r="Q17" s="109"/>
    </row>
    <row r="18" spans="1:17" s="20" customFormat="1" ht="23.55" customHeight="1">
      <c r="A18" s="109">
        <v>12</v>
      </c>
      <c r="B18" s="110" t="s">
        <v>140</v>
      </c>
      <c r="C18" s="114" t="s">
        <v>191</v>
      </c>
      <c r="D18" s="115">
        <v>99.29</v>
      </c>
      <c r="E18" s="116">
        <v>2</v>
      </c>
      <c r="F18" s="114">
        <v>20.258000000000003</v>
      </c>
      <c r="G18" s="115">
        <v>91.8835714285714</v>
      </c>
      <c r="H18" s="114">
        <v>45.9417857142857</v>
      </c>
      <c r="I18" s="117">
        <v>88</v>
      </c>
      <c r="J18" s="116">
        <v>4</v>
      </c>
      <c r="K18" s="114">
        <v>13.799999999999999</v>
      </c>
      <c r="L18" s="114">
        <v>80</v>
      </c>
      <c r="M18" s="118">
        <v>12.000000000000014</v>
      </c>
      <c r="N18" s="119">
        <v>13.8</v>
      </c>
      <c r="O18" s="120">
        <f t="shared" si="0"/>
        <v>93.79978571428569</v>
      </c>
      <c r="P18" s="121">
        <v>12</v>
      </c>
      <c r="Q18" s="109"/>
    </row>
    <row r="19" spans="1:17" s="20" customFormat="1" ht="23.55" customHeight="1">
      <c r="A19" s="109">
        <v>13</v>
      </c>
      <c r="B19" s="110" t="s">
        <v>141</v>
      </c>
      <c r="C19" s="114" t="s">
        <v>192</v>
      </c>
      <c r="D19" s="115">
        <v>99.765000000000001</v>
      </c>
      <c r="E19" s="116">
        <v>2</v>
      </c>
      <c r="F19" s="114">
        <v>20.353000000000002</v>
      </c>
      <c r="G19" s="115">
        <v>89.186428571428607</v>
      </c>
      <c r="H19" s="114">
        <v>44.593214285714303</v>
      </c>
      <c r="I19" s="117">
        <v>84.9</v>
      </c>
      <c r="J19" s="116">
        <v>4</v>
      </c>
      <c r="K19" s="114">
        <v>13.335000000000001</v>
      </c>
      <c r="L19" s="114">
        <v>80</v>
      </c>
      <c r="M19" s="118">
        <v>21</v>
      </c>
      <c r="N19" s="119">
        <v>15.15</v>
      </c>
      <c r="O19" s="120">
        <f t="shared" si="0"/>
        <v>93.431214285714304</v>
      </c>
      <c r="P19" s="121">
        <v>13</v>
      </c>
      <c r="Q19" s="109"/>
    </row>
    <row r="20" spans="1:17" s="20" customFormat="1" ht="23.55" customHeight="1">
      <c r="A20" s="109">
        <v>14</v>
      </c>
      <c r="B20" s="111" t="s">
        <v>142</v>
      </c>
      <c r="C20" s="122" t="s">
        <v>193</v>
      </c>
      <c r="D20" s="123">
        <v>99.265000000000001</v>
      </c>
      <c r="E20" s="116">
        <v>2</v>
      </c>
      <c r="F20" s="122">
        <v>20.253</v>
      </c>
      <c r="G20" s="124">
        <v>85.543571428571397</v>
      </c>
      <c r="H20" s="122">
        <v>42.771785714285699</v>
      </c>
      <c r="I20" s="125">
        <v>85.6</v>
      </c>
      <c r="J20" s="116">
        <v>4</v>
      </c>
      <c r="K20" s="122">
        <v>13.44</v>
      </c>
      <c r="L20" s="122">
        <v>80</v>
      </c>
      <c r="M20" s="118">
        <v>31</v>
      </c>
      <c r="N20" s="126">
        <v>16.649999999999999</v>
      </c>
      <c r="O20" s="120">
        <f t="shared" si="0"/>
        <v>93.114785714285688</v>
      </c>
      <c r="P20" s="121">
        <v>14</v>
      </c>
      <c r="Q20" s="109"/>
    </row>
    <row r="21" spans="1:17" s="20" customFormat="1" ht="23.55" customHeight="1">
      <c r="A21" s="109">
        <v>15</v>
      </c>
      <c r="B21" s="110" t="s">
        <v>143</v>
      </c>
      <c r="C21" s="114" t="s">
        <v>194</v>
      </c>
      <c r="D21" s="115">
        <v>98.91</v>
      </c>
      <c r="E21" s="116">
        <v>2</v>
      </c>
      <c r="F21" s="114">
        <v>20.182000000000002</v>
      </c>
      <c r="G21" s="115">
        <v>87.377857142857096</v>
      </c>
      <c r="H21" s="114">
        <v>43.688928571428548</v>
      </c>
      <c r="I21" s="117">
        <v>100</v>
      </c>
      <c r="J21" s="116">
        <v>4</v>
      </c>
      <c r="K21" s="114">
        <v>15.6</v>
      </c>
      <c r="L21" s="114">
        <v>80</v>
      </c>
      <c r="M21" s="118">
        <v>10</v>
      </c>
      <c r="N21" s="119">
        <v>13.5</v>
      </c>
      <c r="O21" s="120">
        <f t="shared" si="0"/>
        <v>92.970928571428544</v>
      </c>
      <c r="P21" s="121">
        <v>15</v>
      </c>
      <c r="Q21" s="109"/>
    </row>
    <row r="22" spans="1:17" s="20" customFormat="1" ht="23.55" customHeight="1">
      <c r="A22" s="109">
        <v>16</v>
      </c>
      <c r="B22" s="110" t="s">
        <v>144</v>
      </c>
      <c r="C22" s="114" t="s">
        <v>195</v>
      </c>
      <c r="D22" s="115">
        <v>99.5</v>
      </c>
      <c r="E22" s="116">
        <v>2</v>
      </c>
      <c r="F22" s="114">
        <v>20.3</v>
      </c>
      <c r="G22" s="115">
        <v>88.6314285714286</v>
      </c>
      <c r="H22" s="114">
        <v>44.3157142857143</v>
      </c>
      <c r="I22" s="117">
        <v>86.5</v>
      </c>
      <c r="J22" s="116">
        <v>4</v>
      </c>
      <c r="K22" s="114">
        <v>13.574999999999999</v>
      </c>
      <c r="L22" s="114">
        <v>80</v>
      </c>
      <c r="M22" s="118">
        <v>10</v>
      </c>
      <c r="N22" s="119">
        <v>13.5</v>
      </c>
      <c r="O22" s="120">
        <f t="shared" si="0"/>
        <v>91.690714285714307</v>
      </c>
      <c r="P22" s="121">
        <v>16</v>
      </c>
      <c r="Q22" s="109"/>
    </row>
    <row r="23" spans="1:17" s="20" customFormat="1" ht="23.55" customHeight="1">
      <c r="A23" s="109">
        <v>17</v>
      </c>
      <c r="B23" s="110" t="s">
        <v>145</v>
      </c>
      <c r="C23" s="127" t="s">
        <v>196</v>
      </c>
      <c r="D23" s="128">
        <v>99.265000000000001</v>
      </c>
      <c r="E23" s="116">
        <v>2</v>
      </c>
      <c r="F23" s="127">
        <v>20.253</v>
      </c>
      <c r="G23" s="128">
        <v>86.585714285714303</v>
      </c>
      <c r="H23" s="127">
        <v>43.292857142857152</v>
      </c>
      <c r="I23" s="129">
        <v>86.6</v>
      </c>
      <c r="J23" s="116">
        <v>4</v>
      </c>
      <c r="K23" s="127">
        <v>13.589999999999998</v>
      </c>
      <c r="L23" s="127">
        <v>80</v>
      </c>
      <c r="M23" s="118">
        <v>16</v>
      </c>
      <c r="N23" s="130">
        <v>14.4</v>
      </c>
      <c r="O23" s="120">
        <f t="shared" si="0"/>
        <v>91.535857142857154</v>
      </c>
      <c r="P23" s="121">
        <v>17</v>
      </c>
      <c r="Q23" s="109"/>
    </row>
    <row r="24" spans="1:17" s="20" customFormat="1" ht="23.55" customHeight="1">
      <c r="A24" s="109">
        <v>18</v>
      </c>
      <c r="B24" s="112" t="s">
        <v>146</v>
      </c>
      <c r="C24" s="131" t="s">
        <v>197</v>
      </c>
      <c r="D24" s="132">
        <v>94.16</v>
      </c>
      <c r="E24" s="116">
        <v>9</v>
      </c>
      <c r="F24" s="131">
        <v>20.632000000000001</v>
      </c>
      <c r="G24" s="133">
        <v>78.463571428571399</v>
      </c>
      <c r="H24" s="131">
        <v>39.231785714285699</v>
      </c>
      <c r="I24" s="134">
        <v>91.85</v>
      </c>
      <c r="J24" s="116">
        <v>4</v>
      </c>
      <c r="K24" s="131">
        <v>14.3775</v>
      </c>
      <c r="L24" s="131">
        <v>80</v>
      </c>
      <c r="M24" s="118">
        <v>31</v>
      </c>
      <c r="N24" s="135">
        <v>16.649999999999999</v>
      </c>
      <c r="O24" s="120">
        <f t="shared" si="0"/>
        <v>90.891285714285686</v>
      </c>
      <c r="P24" s="121">
        <v>18</v>
      </c>
      <c r="Q24" s="109"/>
    </row>
    <row r="25" spans="1:17" s="20" customFormat="1" ht="23.55" customHeight="1">
      <c r="A25" s="109">
        <v>19</v>
      </c>
      <c r="B25" s="112" t="s">
        <v>147</v>
      </c>
      <c r="C25" s="131" t="s">
        <v>198</v>
      </c>
      <c r="D25" s="132">
        <v>97</v>
      </c>
      <c r="E25" s="116">
        <v>2</v>
      </c>
      <c r="F25" s="131">
        <v>19.8</v>
      </c>
      <c r="G25" s="133">
        <v>88.094999999999999</v>
      </c>
      <c r="H25" s="131">
        <v>44.047499999999999</v>
      </c>
      <c r="I25" s="134">
        <v>84.6</v>
      </c>
      <c r="J25" s="116">
        <v>4</v>
      </c>
      <c r="K25" s="131">
        <v>13.29</v>
      </c>
      <c r="L25" s="131">
        <v>80</v>
      </c>
      <c r="M25" s="118">
        <v>10</v>
      </c>
      <c r="N25" s="135">
        <v>13.5</v>
      </c>
      <c r="O25" s="120">
        <f t="shared" si="0"/>
        <v>90.637499999999989</v>
      </c>
      <c r="P25" s="121">
        <v>19</v>
      </c>
      <c r="Q25" s="109"/>
    </row>
    <row r="26" spans="1:17" s="20" customFormat="1" ht="23.55" customHeight="1">
      <c r="A26" s="109">
        <v>20</v>
      </c>
      <c r="B26" s="113" t="s">
        <v>148</v>
      </c>
      <c r="C26" s="136" t="s">
        <v>199</v>
      </c>
      <c r="D26" s="137">
        <v>98.43</v>
      </c>
      <c r="E26" s="116">
        <v>2</v>
      </c>
      <c r="F26" s="136">
        <v>20.086000000000002</v>
      </c>
      <c r="G26" s="137">
        <v>89.304285714285697</v>
      </c>
      <c r="H26" s="136">
        <v>44.652142857142849</v>
      </c>
      <c r="I26" s="138">
        <v>85.2</v>
      </c>
      <c r="J26" s="116">
        <v>4</v>
      </c>
      <c r="K26" s="136">
        <v>13.38</v>
      </c>
      <c r="L26" s="136">
        <v>80</v>
      </c>
      <c r="M26" s="118">
        <v>3</v>
      </c>
      <c r="N26" s="139">
        <v>12.45</v>
      </c>
      <c r="O26" s="120">
        <f t="shared" si="0"/>
        <v>90.568142857142846</v>
      </c>
      <c r="P26" s="121">
        <v>20</v>
      </c>
      <c r="Q26" s="109"/>
    </row>
    <row r="27" spans="1:17" s="20" customFormat="1" ht="23.55" customHeight="1">
      <c r="A27" s="109">
        <v>21</v>
      </c>
      <c r="B27" s="113" t="s">
        <v>149</v>
      </c>
      <c r="C27" s="136" t="s">
        <v>200</v>
      </c>
      <c r="D27" s="137">
        <v>97.5</v>
      </c>
      <c r="E27" s="116">
        <v>2</v>
      </c>
      <c r="F27" s="136">
        <v>19.900000000000002</v>
      </c>
      <c r="G27" s="137">
        <v>86.963571428571399</v>
      </c>
      <c r="H27" s="136">
        <v>43.481785714285699</v>
      </c>
      <c r="I27" s="138">
        <v>92.85</v>
      </c>
      <c r="J27" s="116">
        <v>4</v>
      </c>
      <c r="K27" s="136">
        <v>14.527499999999998</v>
      </c>
      <c r="L27" s="136">
        <v>80</v>
      </c>
      <c r="M27" s="118">
        <v>0</v>
      </c>
      <c r="N27" s="139">
        <v>12</v>
      </c>
      <c r="O27" s="120">
        <f t="shared" si="0"/>
        <v>89.909285714285701</v>
      </c>
      <c r="P27" s="121">
        <v>21</v>
      </c>
      <c r="Q27" s="109"/>
    </row>
    <row r="28" spans="1:17" s="20" customFormat="1" ht="23.55" customHeight="1">
      <c r="A28" s="109">
        <v>22</v>
      </c>
      <c r="B28" s="112" t="s">
        <v>150</v>
      </c>
      <c r="C28" s="131" t="s">
        <v>201</v>
      </c>
      <c r="D28" s="132">
        <v>97.38</v>
      </c>
      <c r="E28" s="116">
        <v>2</v>
      </c>
      <c r="F28" s="131">
        <v>19.876000000000001</v>
      </c>
      <c r="G28" s="133">
        <v>83.057142857142793</v>
      </c>
      <c r="H28" s="131">
        <v>41.528571428571396</v>
      </c>
      <c r="I28" s="134">
        <v>81.5</v>
      </c>
      <c r="J28" s="116">
        <v>4</v>
      </c>
      <c r="K28" s="131">
        <v>12.824999999999999</v>
      </c>
      <c r="L28" s="131">
        <v>80</v>
      </c>
      <c r="M28" s="118">
        <v>24</v>
      </c>
      <c r="N28" s="135">
        <v>15.6</v>
      </c>
      <c r="O28" s="120">
        <f t="shared" si="0"/>
        <v>89.829571428571398</v>
      </c>
      <c r="P28" s="121">
        <v>22</v>
      </c>
      <c r="Q28" s="109"/>
    </row>
    <row r="29" spans="1:17" s="20" customFormat="1" ht="23.55" customHeight="1">
      <c r="A29" s="109">
        <v>23</v>
      </c>
      <c r="B29" s="112" t="s">
        <v>151</v>
      </c>
      <c r="C29" s="131" t="s">
        <v>202</v>
      </c>
      <c r="D29" s="132">
        <v>97.004999999999995</v>
      </c>
      <c r="E29" s="116">
        <v>2</v>
      </c>
      <c r="F29" s="131">
        <v>19.801000000000002</v>
      </c>
      <c r="G29" s="133">
        <v>87.418571428571397</v>
      </c>
      <c r="H29" s="131">
        <v>43.709285714285699</v>
      </c>
      <c r="I29" s="134">
        <v>84.4</v>
      </c>
      <c r="J29" s="116">
        <v>4</v>
      </c>
      <c r="K29" s="131">
        <v>13.26</v>
      </c>
      <c r="L29" s="131">
        <v>80</v>
      </c>
      <c r="M29" s="118">
        <v>7.0000000000000142</v>
      </c>
      <c r="N29" s="135">
        <v>13.05</v>
      </c>
      <c r="O29" s="120">
        <f t="shared" si="0"/>
        <v>89.820285714285703</v>
      </c>
      <c r="P29" s="121">
        <v>23</v>
      </c>
      <c r="Q29" s="109"/>
    </row>
    <row r="30" spans="1:17" s="20" customFormat="1" ht="23.55" customHeight="1">
      <c r="A30" s="109">
        <v>24</v>
      </c>
      <c r="B30" s="112" t="s">
        <v>152</v>
      </c>
      <c r="C30" s="131" t="s">
        <v>203</v>
      </c>
      <c r="D30" s="132">
        <v>98.5</v>
      </c>
      <c r="E30" s="116">
        <v>2</v>
      </c>
      <c r="F30" s="131">
        <v>20.100000000000001</v>
      </c>
      <c r="G30" s="133">
        <v>89.273571428571401</v>
      </c>
      <c r="H30" s="131">
        <v>44.636785714285701</v>
      </c>
      <c r="I30" s="134">
        <v>82</v>
      </c>
      <c r="J30" s="116">
        <v>4</v>
      </c>
      <c r="K30" s="131">
        <v>12.9</v>
      </c>
      <c r="L30" s="131">
        <v>80</v>
      </c>
      <c r="M30" s="118">
        <v>0</v>
      </c>
      <c r="N30" s="135">
        <v>12</v>
      </c>
      <c r="O30" s="120">
        <f t="shared" si="0"/>
        <v>89.636785714285708</v>
      </c>
      <c r="P30" s="121">
        <v>24</v>
      </c>
      <c r="Q30" s="109"/>
    </row>
    <row r="31" spans="1:17" s="20" customFormat="1" ht="23.55" customHeight="1">
      <c r="A31" s="109">
        <v>25</v>
      </c>
      <c r="B31" s="112" t="s">
        <v>153</v>
      </c>
      <c r="C31" s="131" t="s">
        <v>204</v>
      </c>
      <c r="D31" s="132">
        <v>97.06</v>
      </c>
      <c r="E31" s="116">
        <v>2</v>
      </c>
      <c r="F31" s="131">
        <v>19.812000000000001</v>
      </c>
      <c r="G31" s="133">
        <v>83.416428571428597</v>
      </c>
      <c r="H31" s="131">
        <v>41.708214285714298</v>
      </c>
      <c r="I31" s="134">
        <v>86</v>
      </c>
      <c r="J31" s="116">
        <v>4</v>
      </c>
      <c r="K31" s="131">
        <v>13.5</v>
      </c>
      <c r="L31" s="131">
        <v>80</v>
      </c>
      <c r="M31" s="118">
        <v>12.000000000000014</v>
      </c>
      <c r="N31" s="135">
        <v>13.8</v>
      </c>
      <c r="O31" s="120">
        <f t="shared" si="0"/>
        <v>88.8202142857143</v>
      </c>
      <c r="P31" s="121">
        <v>25</v>
      </c>
      <c r="Q31" s="109"/>
    </row>
    <row r="32" spans="1:17" s="20" customFormat="1" ht="23.55" customHeight="1">
      <c r="A32" s="109">
        <v>26</v>
      </c>
      <c r="B32" s="112" t="s">
        <v>154</v>
      </c>
      <c r="C32" s="131" t="s">
        <v>205</v>
      </c>
      <c r="D32" s="132">
        <v>97.265000000000001</v>
      </c>
      <c r="E32" s="116">
        <v>2</v>
      </c>
      <c r="F32" s="131">
        <v>19.853000000000002</v>
      </c>
      <c r="G32" s="133">
        <v>85.6314285714286</v>
      </c>
      <c r="H32" s="131">
        <v>42.8157142857143</v>
      </c>
      <c r="I32" s="134">
        <v>87.5</v>
      </c>
      <c r="J32" s="116">
        <v>4</v>
      </c>
      <c r="K32" s="131">
        <v>13.725</v>
      </c>
      <c r="L32" s="131">
        <v>80</v>
      </c>
      <c r="M32" s="118">
        <v>0</v>
      </c>
      <c r="N32" s="135">
        <v>12</v>
      </c>
      <c r="O32" s="120">
        <f t="shared" si="0"/>
        <v>88.393714285714296</v>
      </c>
      <c r="P32" s="121">
        <v>26</v>
      </c>
      <c r="Q32" s="109"/>
    </row>
    <row r="33" spans="1:17" s="20" customFormat="1" ht="23.55" customHeight="1">
      <c r="A33" s="109">
        <v>27</v>
      </c>
      <c r="B33" s="112" t="s">
        <v>155</v>
      </c>
      <c r="C33" s="131" t="s">
        <v>206</v>
      </c>
      <c r="D33" s="132">
        <v>96.954999999999998</v>
      </c>
      <c r="E33" s="116">
        <v>2</v>
      </c>
      <c r="F33" s="131">
        <v>19.791</v>
      </c>
      <c r="G33" s="133">
        <v>84.632857142857105</v>
      </c>
      <c r="H33" s="131">
        <v>42.316428571428553</v>
      </c>
      <c r="I33" s="134">
        <v>83.7</v>
      </c>
      <c r="J33" s="116">
        <v>4</v>
      </c>
      <c r="K33" s="131">
        <v>13.154999999999999</v>
      </c>
      <c r="L33" s="131">
        <v>80</v>
      </c>
      <c r="M33" s="118">
        <v>7.0000000000000142</v>
      </c>
      <c r="N33" s="135">
        <v>13.05</v>
      </c>
      <c r="O33" s="120">
        <f t="shared" si="0"/>
        <v>88.312428571428555</v>
      </c>
      <c r="P33" s="121">
        <v>27</v>
      </c>
      <c r="Q33" s="109"/>
    </row>
    <row r="34" spans="1:17" s="20" customFormat="1" ht="23.55" customHeight="1">
      <c r="A34" s="109">
        <v>28</v>
      </c>
      <c r="B34" s="112" t="s">
        <v>156</v>
      </c>
      <c r="C34" s="140" t="s">
        <v>207</v>
      </c>
      <c r="D34" s="132">
        <v>98.5</v>
      </c>
      <c r="E34" s="116">
        <v>2</v>
      </c>
      <c r="F34" s="131">
        <v>20.100000000000001</v>
      </c>
      <c r="G34" s="133">
        <v>83.727142857142894</v>
      </c>
      <c r="H34" s="131">
        <v>41.863571428571447</v>
      </c>
      <c r="I34" s="134">
        <v>90.55</v>
      </c>
      <c r="J34" s="116">
        <v>4</v>
      </c>
      <c r="K34" s="131">
        <v>14.182499999999999</v>
      </c>
      <c r="L34" s="131">
        <v>80</v>
      </c>
      <c r="M34" s="118">
        <v>0</v>
      </c>
      <c r="N34" s="135">
        <v>12</v>
      </c>
      <c r="O34" s="120">
        <f t="shared" si="0"/>
        <v>88.146071428571446</v>
      </c>
      <c r="P34" s="121">
        <v>28</v>
      </c>
      <c r="Q34" s="109"/>
    </row>
    <row r="35" spans="1:17" s="20" customFormat="1" ht="23.55" customHeight="1">
      <c r="A35" s="109">
        <v>29</v>
      </c>
      <c r="B35" s="112" t="s">
        <v>157</v>
      </c>
      <c r="C35" s="140" t="s">
        <v>208</v>
      </c>
      <c r="D35" s="132">
        <v>98</v>
      </c>
      <c r="E35" s="116">
        <v>2</v>
      </c>
      <c r="F35" s="131">
        <v>20</v>
      </c>
      <c r="G35" s="133">
        <v>83.502857142857096</v>
      </c>
      <c r="H35" s="131">
        <v>41.751428571428548</v>
      </c>
      <c r="I35" s="134">
        <v>85.2</v>
      </c>
      <c r="J35" s="116">
        <v>4</v>
      </c>
      <c r="K35" s="131">
        <v>13.38</v>
      </c>
      <c r="L35" s="131">
        <v>80</v>
      </c>
      <c r="M35" s="118">
        <v>5</v>
      </c>
      <c r="N35" s="135">
        <v>12.75</v>
      </c>
      <c r="O35" s="120">
        <f t="shared" si="0"/>
        <v>87.881428571428543</v>
      </c>
      <c r="P35" s="121">
        <v>29</v>
      </c>
      <c r="Q35" s="109"/>
    </row>
    <row r="36" spans="1:17" s="20" customFormat="1" ht="23.55" customHeight="1">
      <c r="A36" s="109">
        <v>30</v>
      </c>
      <c r="B36" s="112" t="s">
        <v>158</v>
      </c>
      <c r="C36" s="131" t="s">
        <v>209</v>
      </c>
      <c r="D36" s="132">
        <v>93.745000000000005</v>
      </c>
      <c r="E36" s="116">
        <v>2</v>
      </c>
      <c r="F36" s="131">
        <v>19.149000000000001</v>
      </c>
      <c r="G36" s="133">
        <v>83.943571428571403</v>
      </c>
      <c r="H36" s="131">
        <v>41.971785714285701</v>
      </c>
      <c r="I36" s="134">
        <v>92.35</v>
      </c>
      <c r="J36" s="116">
        <v>4</v>
      </c>
      <c r="K36" s="131">
        <v>14.452499999999999</v>
      </c>
      <c r="L36" s="131">
        <v>80</v>
      </c>
      <c r="M36" s="118">
        <v>2.0000000000000142</v>
      </c>
      <c r="N36" s="135">
        <v>12.3</v>
      </c>
      <c r="O36" s="120">
        <f t="shared" si="0"/>
        <v>87.8732857142857</v>
      </c>
      <c r="P36" s="121">
        <v>30</v>
      </c>
      <c r="Q36" s="109"/>
    </row>
    <row r="37" spans="1:17" s="20" customFormat="1" ht="23.55" customHeight="1">
      <c r="A37" s="109">
        <v>31</v>
      </c>
      <c r="B37" s="112" t="s">
        <v>159</v>
      </c>
      <c r="C37" s="131" t="s">
        <v>210</v>
      </c>
      <c r="D37" s="132">
        <v>98.5</v>
      </c>
      <c r="E37" s="116">
        <v>2</v>
      </c>
      <c r="F37" s="131">
        <v>20.100000000000001</v>
      </c>
      <c r="G37" s="133">
        <v>79.693571428571403</v>
      </c>
      <c r="H37" s="131">
        <v>39.846785714285701</v>
      </c>
      <c r="I37" s="134">
        <v>85.2</v>
      </c>
      <c r="J37" s="116">
        <v>4</v>
      </c>
      <c r="K37" s="131">
        <v>13.38</v>
      </c>
      <c r="L37" s="131">
        <v>80</v>
      </c>
      <c r="M37" s="118">
        <v>15</v>
      </c>
      <c r="N37" s="135">
        <v>14.25</v>
      </c>
      <c r="O37" s="120">
        <f t="shared" si="0"/>
        <v>87.576785714285705</v>
      </c>
      <c r="P37" s="121">
        <v>31</v>
      </c>
      <c r="Q37" s="109"/>
    </row>
    <row r="38" spans="1:17" s="20" customFormat="1" ht="23.55" customHeight="1">
      <c r="A38" s="109">
        <v>32</v>
      </c>
      <c r="B38" s="112" t="s">
        <v>160</v>
      </c>
      <c r="C38" s="131" t="s">
        <v>211</v>
      </c>
      <c r="D38" s="132">
        <v>97.265000000000001</v>
      </c>
      <c r="E38" s="116">
        <v>2</v>
      </c>
      <c r="F38" s="131">
        <v>19.853000000000002</v>
      </c>
      <c r="G38" s="133">
        <v>82.802142857142897</v>
      </c>
      <c r="H38" s="131">
        <v>41.401071428571449</v>
      </c>
      <c r="I38" s="134">
        <v>90.85</v>
      </c>
      <c r="J38" s="116">
        <v>4</v>
      </c>
      <c r="K38" s="131">
        <v>14.227499999999999</v>
      </c>
      <c r="L38" s="131">
        <v>80</v>
      </c>
      <c r="M38" s="118">
        <v>0</v>
      </c>
      <c r="N38" s="135">
        <v>12</v>
      </c>
      <c r="O38" s="120">
        <f t="shared" si="0"/>
        <v>87.481571428571442</v>
      </c>
      <c r="P38" s="121">
        <v>32</v>
      </c>
      <c r="Q38" s="109"/>
    </row>
    <row r="39" spans="1:17" s="20" customFormat="1" ht="23.55" customHeight="1">
      <c r="A39" s="109">
        <v>33</v>
      </c>
      <c r="B39" s="112" t="s">
        <v>161</v>
      </c>
      <c r="C39" s="131" t="s">
        <v>212</v>
      </c>
      <c r="D39" s="132">
        <v>98.265000000000001</v>
      </c>
      <c r="E39" s="116">
        <v>2</v>
      </c>
      <c r="F39" s="131">
        <v>20.053000000000001</v>
      </c>
      <c r="G39" s="133">
        <v>84.100714285714304</v>
      </c>
      <c r="H39" s="131">
        <v>42.050357142857152</v>
      </c>
      <c r="I39" s="134">
        <v>84.6</v>
      </c>
      <c r="J39" s="116">
        <v>4</v>
      </c>
      <c r="K39" s="131">
        <v>13.29</v>
      </c>
      <c r="L39" s="131">
        <v>80</v>
      </c>
      <c r="M39" s="118">
        <v>0</v>
      </c>
      <c r="N39" s="135">
        <v>12</v>
      </c>
      <c r="O39" s="120">
        <f t="shared" ref="O39:O57" si="1">F39+H39+K39+N39</f>
        <v>87.393357142857155</v>
      </c>
      <c r="P39" s="121">
        <v>33</v>
      </c>
      <c r="Q39" s="109"/>
    </row>
    <row r="40" spans="1:17" s="20" customFormat="1" ht="23.55" customHeight="1">
      <c r="A40" s="109">
        <v>34</v>
      </c>
      <c r="B40" s="112" t="s">
        <v>162</v>
      </c>
      <c r="C40" s="131" t="s">
        <v>213</v>
      </c>
      <c r="D40" s="132">
        <v>97.635000000000005</v>
      </c>
      <c r="E40" s="116">
        <v>2</v>
      </c>
      <c r="F40" s="131">
        <v>19.927000000000003</v>
      </c>
      <c r="G40" s="133">
        <v>83.3771428571429</v>
      </c>
      <c r="H40" s="131">
        <v>41.68857142857145</v>
      </c>
      <c r="I40" s="134">
        <v>84.9</v>
      </c>
      <c r="J40" s="116">
        <v>4</v>
      </c>
      <c r="K40" s="131">
        <v>13.335000000000001</v>
      </c>
      <c r="L40" s="131">
        <v>80</v>
      </c>
      <c r="M40" s="118">
        <v>0</v>
      </c>
      <c r="N40" s="135">
        <v>12</v>
      </c>
      <c r="O40" s="120">
        <f t="shared" si="1"/>
        <v>86.950571428571465</v>
      </c>
      <c r="P40" s="121">
        <v>34</v>
      </c>
      <c r="Q40" s="109"/>
    </row>
    <row r="41" spans="1:17" s="20" customFormat="1" ht="23.55" customHeight="1">
      <c r="A41" s="109">
        <v>35</v>
      </c>
      <c r="B41" s="112" t="s">
        <v>163</v>
      </c>
      <c r="C41" s="140" t="s">
        <v>214</v>
      </c>
      <c r="D41" s="132">
        <v>99.14</v>
      </c>
      <c r="E41" s="116">
        <v>2</v>
      </c>
      <c r="F41" s="131">
        <v>20.228000000000002</v>
      </c>
      <c r="G41" s="133">
        <v>80.772857142857106</v>
      </c>
      <c r="H41" s="131">
        <v>40.386428571428553</v>
      </c>
      <c r="I41" s="134">
        <v>91.35</v>
      </c>
      <c r="J41" s="116">
        <v>4</v>
      </c>
      <c r="K41" s="131">
        <v>14.302499999999998</v>
      </c>
      <c r="L41" s="131">
        <v>80</v>
      </c>
      <c r="M41" s="118">
        <v>0</v>
      </c>
      <c r="N41" s="135">
        <v>12</v>
      </c>
      <c r="O41" s="120">
        <f t="shared" si="1"/>
        <v>86.916928571428556</v>
      </c>
      <c r="P41" s="121">
        <v>35</v>
      </c>
      <c r="Q41" s="109"/>
    </row>
    <row r="42" spans="1:17" s="20" customFormat="1" ht="23.55" customHeight="1">
      <c r="A42" s="109">
        <v>36</v>
      </c>
      <c r="B42" s="112" t="s">
        <v>164</v>
      </c>
      <c r="C42" s="131" t="s">
        <v>215</v>
      </c>
      <c r="D42" s="132">
        <v>91.765000000000001</v>
      </c>
      <c r="E42" s="116">
        <v>2</v>
      </c>
      <c r="F42" s="131">
        <v>18.753</v>
      </c>
      <c r="G42" s="133">
        <v>84.539285714285697</v>
      </c>
      <c r="H42" s="131">
        <v>42.269642857142848</v>
      </c>
      <c r="I42" s="134">
        <v>85.8</v>
      </c>
      <c r="J42" s="116">
        <v>4</v>
      </c>
      <c r="K42" s="131">
        <v>13.469999999999999</v>
      </c>
      <c r="L42" s="131">
        <v>80</v>
      </c>
      <c r="M42" s="118">
        <v>0</v>
      </c>
      <c r="N42" s="135">
        <v>12</v>
      </c>
      <c r="O42" s="120">
        <f t="shared" si="1"/>
        <v>86.49264285714284</v>
      </c>
      <c r="P42" s="121">
        <v>36</v>
      </c>
      <c r="Q42" s="109"/>
    </row>
    <row r="43" spans="1:17" s="20" customFormat="1" ht="23.55" customHeight="1">
      <c r="A43" s="109">
        <v>37</v>
      </c>
      <c r="B43" s="112" t="s">
        <v>165</v>
      </c>
      <c r="C43" s="131" t="s">
        <v>216</v>
      </c>
      <c r="D43" s="132">
        <v>94.56</v>
      </c>
      <c r="E43" s="116">
        <v>2</v>
      </c>
      <c r="F43" s="131">
        <v>19.312000000000001</v>
      </c>
      <c r="G43" s="133">
        <v>83.449285714285693</v>
      </c>
      <c r="H43" s="131">
        <v>41.724642857142847</v>
      </c>
      <c r="I43" s="134">
        <v>84.8</v>
      </c>
      <c r="J43" s="116">
        <v>4</v>
      </c>
      <c r="K43" s="131">
        <v>13.319999999999999</v>
      </c>
      <c r="L43" s="131">
        <v>80</v>
      </c>
      <c r="M43" s="118">
        <v>0</v>
      </c>
      <c r="N43" s="135">
        <v>12</v>
      </c>
      <c r="O43" s="120">
        <f t="shared" si="1"/>
        <v>86.356642857142845</v>
      </c>
      <c r="P43" s="121">
        <v>37</v>
      </c>
      <c r="Q43" s="109"/>
    </row>
    <row r="44" spans="1:17" s="20" customFormat="1" ht="23.55" customHeight="1">
      <c r="A44" s="109">
        <v>38</v>
      </c>
      <c r="B44" s="112" t="s">
        <v>166</v>
      </c>
      <c r="C44" s="131" t="s">
        <v>217</v>
      </c>
      <c r="D44" s="132">
        <v>90.96</v>
      </c>
      <c r="E44" s="116">
        <v>2</v>
      </c>
      <c r="F44" s="131">
        <v>18.591999999999999</v>
      </c>
      <c r="G44" s="133">
        <v>82.164285714285697</v>
      </c>
      <c r="H44" s="131">
        <v>41.082142857142848</v>
      </c>
      <c r="I44" s="134">
        <v>91.35</v>
      </c>
      <c r="J44" s="116">
        <v>4</v>
      </c>
      <c r="K44" s="131">
        <v>14.302499999999998</v>
      </c>
      <c r="L44" s="131">
        <v>80</v>
      </c>
      <c r="M44" s="118">
        <v>0</v>
      </c>
      <c r="N44" s="135">
        <v>12</v>
      </c>
      <c r="O44" s="120">
        <f t="shared" si="1"/>
        <v>85.976642857142849</v>
      </c>
      <c r="P44" s="121">
        <v>38</v>
      </c>
      <c r="Q44" s="109"/>
    </row>
    <row r="45" spans="1:17" s="20" customFormat="1" ht="23.55" customHeight="1">
      <c r="A45" s="109">
        <v>39</v>
      </c>
      <c r="B45" s="112" t="s">
        <v>167</v>
      </c>
      <c r="C45" s="131" t="s">
        <v>218</v>
      </c>
      <c r="D45" s="132">
        <v>99.5</v>
      </c>
      <c r="E45" s="116">
        <v>2</v>
      </c>
      <c r="F45" s="131">
        <v>20.3</v>
      </c>
      <c r="G45" s="133">
        <v>78.626428571428605</v>
      </c>
      <c r="H45" s="131">
        <v>39.313214285714302</v>
      </c>
      <c r="I45" s="134">
        <v>91</v>
      </c>
      <c r="J45" s="116">
        <v>4</v>
      </c>
      <c r="K45" s="131">
        <v>14.25</v>
      </c>
      <c r="L45" s="131">
        <v>80</v>
      </c>
      <c r="M45" s="118">
        <v>0</v>
      </c>
      <c r="N45" s="135">
        <v>12</v>
      </c>
      <c r="O45" s="120">
        <f t="shared" si="1"/>
        <v>85.863214285714307</v>
      </c>
      <c r="P45" s="121">
        <v>39</v>
      </c>
      <c r="Q45" s="109"/>
    </row>
    <row r="46" spans="1:17" s="20" customFormat="1" ht="23.55" customHeight="1">
      <c r="A46" s="109">
        <v>40</v>
      </c>
      <c r="B46" s="112" t="s">
        <v>168</v>
      </c>
      <c r="C46" s="131" t="s">
        <v>219</v>
      </c>
      <c r="D46" s="132">
        <v>94.165000000000006</v>
      </c>
      <c r="E46" s="116">
        <v>2</v>
      </c>
      <c r="F46" s="131">
        <v>19.233000000000004</v>
      </c>
      <c r="G46" s="133">
        <v>82.376428571428605</v>
      </c>
      <c r="H46" s="131">
        <v>41.188214285714302</v>
      </c>
      <c r="I46" s="134">
        <v>85.3</v>
      </c>
      <c r="J46" s="116">
        <v>4</v>
      </c>
      <c r="K46" s="131">
        <v>13.395</v>
      </c>
      <c r="L46" s="131">
        <v>80</v>
      </c>
      <c r="M46" s="118">
        <v>0</v>
      </c>
      <c r="N46" s="135">
        <v>12</v>
      </c>
      <c r="O46" s="120">
        <f t="shared" si="1"/>
        <v>85.81621428571431</v>
      </c>
      <c r="P46" s="121">
        <v>40</v>
      </c>
      <c r="Q46" s="109"/>
    </row>
    <row r="47" spans="1:17" s="20" customFormat="1" ht="23.55" customHeight="1">
      <c r="A47" s="109">
        <v>41</v>
      </c>
      <c r="B47" s="112" t="s">
        <v>169</v>
      </c>
      <c r="C47" s="131" t="s">
        <v>220</v>
      </c>
      <c r="D47" s="132">
        <v>98.56</v>
      </c>
      <c r="E47" s="116">
        <v>2</v>
      </c>
      <c r="F47" s="131">
        <v>20.112000000000002</v>
      </c>
      <c r="G47" s="133">
        <v>84.082857142857193</v>
      </c>
      <c r="H47" s="131">
        <v>42.041428571428597</v>
      </c>
      <c r="I47" s="134">
        <v>70.5</v>
      </c>
      <c r="J47" s="116">
        <v>4</v>
      </c>
      <c r="K47" s="131">
        <v>11.174999999999999</v>
      </c>
      <c r="L47" s="131">
        <v>80</v>
      </c>
      <c r="M47" s="118">
        <v>0</v>
      </c>
      <c r="N47" s="135">
        <v>12</v>
      </c>
      <c r="O47" s="120">
        <f t="shared" si="1"/>
        <v>85.328428571428603</v>
      </c>
      <c r="P47" s="121">
        <v>41</v>
      </c>
      <c r="Q47" s="109"/>
    </row>
    <row r="48" spans="1:17" s="20" customFormat="1" ht="23.55" customHeight="1">
      <c r="A48" s="109">
        <v>42</v>
      </c>
      <c r="B48" s="112" t="s">
        <v>170</v>
      </c>
      <c r="C48" s="131" t="s">
        <v>221</v>
      </c>
      <c r="D48" s="132">
        <v>90.965000000000003</v>
      </c>
      <c r="E48" s="116">
        <v>2</v>
      </c>
      <c r="F48" s="131">
        <v>18.593</v>
      </c>
      <c r="G48" s="133">
        <v>81.727857142857104</v>
      </c>
      <c r="H48" s="131">
        <v>40.863928571428552</v>
      </c>
      <c r="I48" s="134">
        <v>85</v>
      </c>
      <c r="J48" s="116">
        <v>4</v>
      </c>
      <c r="K48" s="131">
        <v>13.35</v>
      </c>
      <c r="L48" s="131">
        <v>80</v>
      </c>
      <c r="M48" s="118">
        <v>0</v>
      </c>
      <c r="N48" s="135">
        <v>12</v>
      </c>
      <c r="O48" s="120">
        <f t="shared" si="1"/>
        <v>84.806928571428543</v>
      </c>
      <c r="P48" s="121">
        <v>42</v>
      </c>
      <c r="Q48" s="109"/>
    </row>
    <row r="49" spans="1:17" s="20" customFormat="1" ht="23.55" customHeight="1">
      <c r="A49" s="109">
        <v>43</v>
      </c>
      <c r="B49" s="112" t="s">
        <v>171</v>
      </c>
      <c r="C49" s="131" t="s">
        <v>222</v>
      </c>
      <c r="D49" s="132">
        <v>91.334999999999994</v>
      </c>
      <c r="E49" s="116">
        <v>2</v>
      </c>
      <c r="F49" s="131">
        <v>18.666999999999998</v>
      </c>
      <c r="G49" s="133">
        <v>82.76</v>
      </c>
      <c r="H49" s="131">
        <v>41.38</v>
      </c>
      <c r="I49" s="134">
        <v>78.5</v>
      </c>
      <c r="J49" s="116">
        <v>4</v>
      </c>
      <c r="K49" s="131">
        <v>12.375</v>
      </c>
      <c r="L49" s="131">
        <v>80</v>
      </c>
      <c r="M49" s="118">
        <v>0</v>
      </c>
      <c r="N49" s="135">
        <v>12</v>
      </c>
      <c r="O49" s="120">
        <f t="shared" si="1"/>
        <v>84.421999999999997</v>
      </c>
      <c r="P49" s="121">
        <v>43</v>
      </c>
      <c r="Q49" s="109"/>
    </row>
    <row r="50" spans="1:17" s="20" customFormat="1" ht="23.55" customHeight="1">
      <c r="A50" s="109">
        <v>44</v>
      </c>
      <c r="B50" s="112" t="s">
        <v>172</v>
      </c>
      <c r="C50" s="131" t="s">
        <v>223</v>
      </c>
      <c r="D50" s="132">
        <v>98.004999999999995</v>
      </c>
      <c r="E50" s="116">
        <v>2</v>
      </c>
      <c r="F50" s="131">
        <v>20.001000000000001</v>
      </c>
      <c r="G50" s="133">
        <v>78.012857142857101</v>
      </c>
      <c r="H50" s="131">
        <v>39.00642857142855</v>
      </c>
      <c r="I50" s="134">
        <v>75</v>
      </c>
      <c r="J50" s="116">
        <v>4</v>
      </c>
      <c r="K50" s="131">
        <v>11.85</v>
      </c>
      <c r="L50" s="131">
        <v>80</v>
      </c>
      <c r="M50" s="118">
        <v>0</v>
      </c>
      <c r="N50" s="135">
        <v>12</v>
      </c>
      <c r="O50" s="120">
        <f t="shared" si="1"/>
        <v>82.857428571428542</v>
      </c>
      <c r="P50" s="121">
        <v>44</v>
      </c>
      <c r="Q50" s="109"/>
    </row>
    <row r="51" spans="1:17" s="20" customFormat="1" ht="23.55" customHeight="1">
      <c r="A51" s="109">
        <v>45</v>
      </c>
      <c r="B51" s="112" t="s">
        <v>173</v>
      </c>
      <c r="C51" s="131" t="s">
        <v>224</v>
      </c>
      <c r="D51" s="132">
        <v>97</v>
      </c>
      <c r="E51" s="116">
        <v>2</v>
      </c>
      <c r="F51" s="131">
        <v>19.8</v>
      </c>
      <c r="G51" s="133">
        <v>72.984999999999999</v>
      </c>
      <c r="H51" s="131">
        <v>36.4925</v>
      </c>
      <c r="I51" s="134">
        <v>92.35</v>
      </c>
      <c r="J51" s="116">
        <v>4</v>
      </c>
      <c r="K51" s="131">
        <v>14.452499999999999</v>
      </c>
      <c r="L51" s="131">
        <v>80</v>
      </c>
      <c r="M51" s="118">
        <v>0</v>
      </c>
      <c r="N51" s="135">
        <v>12</v>
      </c>
      <c r="O51" s="120">
        <f t="shared" si="1"/>
        <v>82.745000000000005</v>
      </c>
      <c r="P51" s="121">
        <v>45</v>
      </c>
      <c r="Q51" s="109"/>
    </row>
    <row r="52" spans="1:17" s="20" customFormat="1" ht="23.55" customHeight="1">
      <c r="A52" s="109">
        <v>46</v>
      </c>
      <c r="B52" s="112" t="s">
        <v>174</v>
      </c>
      <c r="C52" s="131" t="s">
        <v>225</v>
      </c>
      <c r="D52" s="132">
        <v>90.334999999999994</v>
      </c>
      <c r="E52" s="116">
        <v>2</v>
      </c>
      <c r="F52" s="131">
        <v>18.466999999999999</v>
      </c>
      <c r="G52" s="133">
        <v>75.356428571428594</v>
      </c>
      <c r="H52" s="131">
        <v>37.678214285714297</v>
      </c>
      <c r="I52" s="134">
        <v>85.5</v>
      </c>
      <c r="J52" s="116">
        <v>4</v>
      </c>
      <c r="K52" s="131">
        <v>13.424999999999999</v>
      </c>
      <c r="L52" s="131">
        <v>80</v>
      </c>
      <c r="M52" s="118">
        <v>3</v>
      </c>
      <c r="N52" s="135">
        <v>12.45</v>
      </c>
      <c r="O52" s="120">
        <f t="shared" si="1"/>
        <v>82.020214285714303</v>
      </c>
      <c r="P52" s="121">
        <v>46</v>
      </c>
      <c r="Q52" s="109"/>
    </row>
    <row r="53" spans="1:17" s="20" customFormat="1" ht="23.55" customHeight="1">
      <c r="A53" s="109">
        <v>47</v>
      </c>
      <c r="B53" s="112" t="s">
        <v>175</v>
      </c>
      <c r="C53" s="131" t="s">
        <v>226</v>
      </c>
      <c r="D53" s="132">
        <v>95.754999999999995</v>
      </c>
      <c r="E53" s="116">
        <v>2</v>
      </c>
      <c r="F53" s="131">
        <v>19.551000000000002</v>
      </c>
      <c r="G53" s="133">
        <v>69.5064285714286</v>
      </c>
      <c r="H53" s="131">
        <v>34.7532142857143</v>
      </c>
      <c r="I53" s="134">
        <v>90.35</v>
      </c>
      <c r="J53" s="116">
        <v>4</v>
      </c>
      <c r="K53" s="131">
        <v>14.152499999999998</v>
      </c>
      <c r="L53" s="131">
        <v>80</v>
      </c>
      <c r="M53" s="118">
        <v>0</v>
      </c>
      <c r="N53" s="135">
        <v>12</v>
      </c>
      <c r="O53" s="120">
        <f t="shared" si="1"/>
        <v>80.456714285714298</v>
      </c>
      <c r="P53" s="121">
        <v>47</v>
      </c>
      <c r="Q53" s="109"/>
    </row>
    <row r="54" spans="1:17" ht="23.55" customHeight="1">
      <c r="A54" s="109">
        <v>48</v>
      </c>
      <c r="B54" s="112" t="s">
        <v>176</v>
      </c>
      <c r="C54" s="131" t="s">
        <v>227</v>
      </c>
      <c r="D54" s="132">
        <v>57.335000000000001</v>
      </c>
      <c r="E54" s="116">
        <v>2</v>
      </c>
      <c r="F54" s="131">
        <v>11.867000000000001</v>
      </c>
      <c r="G54" s="133">
        <v>66.769285714285701</v>
      </c>
      <c r="H54" s="131">
        <v>33.38464285714285</v>
      </c>
      <c r="I54" s="134">
        <v>72.5</v>
      </c>
      <c r="J54" s="116">
        <v>4</v>
      </c>
      <c r="K54" s="131">
        <v>11.475</v>
      </c>
      <c r="L54" s="131">
        <v>80</v>
      </c>
      <c r="M54" s="118">
        <v>0</v>
      </c>
      <c r="N54" s="135">
        <v>12</v>
      </c>
      <c r="O54" s="120">
        <f t="shared" si="1"/>
        <v>68.726642857142849</v>
      </c>
      <c r="P54" s="121">
        <v>48</v>
      </c>
      <c r="Q54" s="109"/>
    </row>
    <row r="55" spans="1:17" ht="23.55" customHeight="1">
      <c r="A55" s="109">
        <v>49</v>
      </c>
      <c r="B55" s="112" t="s">
        <v>177</v>
      </c>
      <c r="C55" s="131" t="s">
        <v>228</v>
      </c>
      <c r="D55" s="132">
        <v>68.995000000000005</v>
      </c>
      <c r="E55" s="116">
        <v>2</v>
      </c>
      <c r="F55" s="131">
        <v>14.199000000000002</v>
      </c>
      <c r="G55" s="133">
        <v>59.060714285714297</v>
      </c>
      <c r="H55" s="131">
        <v>29.530357142857149</v>
      </c>
      <c r="I55" s="134">
        <v>77.5</v>
      </c>
      <c r="J55" s="116">
        <v>4</v>
      </c>
      <c r="K55" s="131">
        <v>12.225</v>
      </c>
      <c r="L55" s="131">
        <v>80</v>
      </c>
      <c r="M55" s="118">
        <v>0</v>
      </c>
      <c r="N55" s="135">
        <v>12</v>
      </c>
      <c r="O55" s="120">
        <f t="shared" si="1"/>
        <v>67.954357142857162</v>
      </c>
      <c r="P55" s="121">
        <v>49</v>
      </c>
      <c r="Q55" s="109"/>
    </row>
    <row r="56" spans="1:17" ht="23.55" customHeight="1">
      <c r="A56" s="109">
        <v>50</v>
      </c>
      <c r="B56" s="112" t="s">
        <v>178</v>
      </c>
      <c r="C56" s="131" t="s">
        <v>229</v>
      </c>
      <c r="D56" s="132">
        <v>57.835000000000001</v>
      </c>
      <c r="E56" s="116">
        <v>2</v>
      </c>
      <c r="F56" s="131">
        <v>11.967000000000001</v>
      </c>
      <c r="G56" s="133">
        <v>63.965000000000003</v>
      </c>
      <c r="H56" s="131">
        <v>31.982500000000002</v>
      </c>
      <c r="I56" s="134">
        <v>72.5</v>
      </c>
      <c r="J56" s="116">
        <v>4</v>
      </c>
      <c r="K56" s="131">
        <v>11.475</v>
      </c>
      <c r="L56" s="131">
        <v>80</v>
      </c>
      <c r="M56" s="118">
        <v>0</v>
      </c>
      <c r="N56" s="135">
        <v>12</v>
      </c>
      <c r="O56" s="120">
        <f t="shared" si="1"/>
        <v>67.424499999999995</v>
      </c>
      <c r="P56" s="121">
        <v>50</v>
      </c>
      <c r="Q56" s="109"/>
    </row>
    <row r="57" spans="1:17" ht="23.55" customHeight="1">
      <c r="A57" s="109">
        <v>51</v>
      </c>
      <c r="B57" s="112" t="s">
        <v>179</v>
      </c>
      <c r="C57" s="131" t="s">
        <v>230</v>
      </c>
      <c r="D57" s="132">
        <v>49.335000000000001</v>
      </c>
      <c r="E57" s="116">
        <v>2</v>
      </c>
      <c r="F57" s="131">
        <v>10.267000000000001</v>
      </c>
      <c r="G57" s="133">
        <v>62.069285714285698</v>
      </c>
      <c r="H57" s="131">
        <v>31.034642857142849</v>
      </c>
      <c r="I57" s="134">
        <v>72.5</v>
      </c>
      <c r="J57" s="116">
        <v>4</v>
      </c>
      <c r="K57" s="131">
        <v>11.475</v>
      </c>
      <c r="L57" s="131">
        <v>80</v>
      </c>
      <c r="M57" s="118">
        <v>0</v>
      </c>
      <c r="N57" s="135">
        <v>12</v>
      </c>
      <c r="O57" s="120">
        <f t="shared" si="1"/>
        <v>64.776642857142861</v>
      </c>
      <c r="P57" s="121">
        <v>51</v>
      </c>
      <c r="Q57" s="109"/>
    </row>
    <row r="58" spans="1:17" ht="19.95" customHeight="1">
      <c r="D58" s="52"/>
      <c r="F58" s="53"/>
      <c r="H58" s="54"/>
      <c r="I58" s="55"/>
      <c r="K58" s="56"/>
      <c r="N58" s="57"/>
    </row>
    <row r="59" spans="1:17" ht="22.95" customHeight="1">
      <c r="F59" s="53"/>
      <c r="I59" s="55"/>
      <c r="K59" s="56"/>
    </row>
    <row r="60" spans="1:17">
      <c r="F60" s="53"/>
      <c r="I60" s="55"/>
      <c r="K60" s="56"/>
    </row>
    <row r="61" spans="1:17">
      <c r="F61" s="53"/>
      <c r="I61" s="55"/>
      <c r="K61" s="56"/>
    </row>
    <row r="62" spans="1:17">
      <c r="F62" s="53"/>
      <c r="I62" s="55"/>
      <c r="K62" s="56"/>
    </row>
    <row r="63" spans="1:17">
      <c r="F63" s="53"/>
      <c r="I63" s="55"/>
      <c r="K63" s="56"/>
    </row>
    <row r="64" spans="1:17">
      <c r="F64" s="53"/>
      <c r="I64" s="55"/>
      <c r="K64" s="56"/>
    </row>
    <row r="65" spans="6:11">
      <c r="F65" s="53"/>
      <c r="I65" s="55"/>
      <c r="K65" s="56"/>
    </row>
    <row r="66" spans="6:11">
      <c r="F66" s="53"/>
      <c r="I66" s="55"/>
      <c r="K66" s="56"/>
    </row>
    <row r="67" spans="6:11">
      <c r="I67" s="55"/>
      <c r="K67" s="56"/>
    </row>
    <row r="68" spans="6:11">
      <c r="I68" s="55"/>
      <c r="K68" s="56"/>
    </row>
    <row r="69" spans="6:11">
      <c r="I69" s="55"/>
      <c r="K69" s="56"/>
    </row>
    <row r="70" spans="6:11">
      <c r="I70" s="55"/>
      <c r="K70" s="56"/>
    </row>
    <row r="71" spans="6:11">
      <c r="I71" s="55"/>
      <c r="K71" s="56"/>
    </row>
    <row r="72" spans="6:11">
      <c r="I72" s="55"/>
      <c r="K72" s="56"/>
    </row>
    <row r="73" spans="6:11">
      <c r="I73" s="55"/>
      <c r="K73" s="56"/>
    </row>
    <row r="74" spans="6:11">
      <c r="I74" s="55"/>
      <c r="K74" s="56"/>
    </row>
    <row r="75" spans="6:11">
      <c r="I75" s="55"/>
      <c r="K75" s="56"/>
    </row>
    <row r="76" spans="6:11">
      <c r="I76" s="55"/>
      <c r="K76" s="56"/>
    </row>
    <row r="77" spans="6:11">
      <c r="I77" s="55"/>
      <c r="K77" s="56"/>
    </row>
    <row r="78" spans="6:11">
      <c r="K78" s="56"/>
    </row>
    <row r="79" spans="6:11">
      <c r="K79" s="56"/>
    </row>
    <row r="80" spans="6:11">
      <c r="K80" s="56"/>
    </row>
    <row r="81" spans="11:11">
      <c r="K81" s="56"/>
    </row>
    <row r="82" spans="11:11">
      <c r="K82" s="56"/>
    </row>
    <row r="83" spans="11:11">
      <c r="K83" s="56"/>
    </row>
    <row r="84" spans="11:11">
      <c r="K84" s="56"/>
    </row>
    <row r="85" spans="11:11">
      <c r="K85" s="56"/>
    </row>
    <row r="86" spans="11:11">
      <c r="K86" s="56"/>
    </row>
    <row r="87" spans="11:11">
      <c r="K87" s="56"/>
    </row>
    <row r="88" spans="11:11">
      <c r="K88" s="56"/>
    </row>
    <row r="89" spans="11:11">
      <c r="K89" s="56"/>
    </row>
    <row r="90" spans="11:11">
      <c r="K90" s="56"/>
    </row>
    <row r="91" spans="11:11">
      <c r="K91" s="56"/>
    </row>
    <row r="92" spans="11:11">
      <c r="K92" s="56"/>
    </row>
    <row r="93" spans="11:11">
      <c r="K93" s="56"/>
    </row>
    <row r="94" spans="11:11">
      <c r="K94" s="56"/>
    </row>
    <row r="95" spans="11:11">
      <c r="K95" s="56"/>
    </row>
    <row r="96" spans="11:11">
      <c r="K96" s="56"/>
    </row>
    <row r="97" spans="11:11">
      <c r="K97" s="56"/>
    </row>
    <row r="98" spans="11:11">
      <c r="K98" s="56"/>
    </row>
    <row r="99" spans="11:11">
      <c r="K99" s="56"/>
    </row>
    <row r="100" spans="11:11">
      <c r="K100" s="56"/>
    </row>
    <row r="101" spans="11:11">
      <c r="K101" s="56"/>
    </row>
    <row r="102" spans="11:11">
      <c r="K102" s="56"/>
    </row>
    <row r="103" spans="11:11">
      <c r="K103" s="56"/>
    </row>
  </sheetData>
  <mergeCells count="14">
    <mergeCell ref="A1:C1"/>
    <mergeCell ref="A2:Q2"/>
    <mergeCell ref="A3:Q3"/>
    <mergeCell ref="A5:C6"/>
    <mergeCell ref="P4:P6"/>
    <mergeCell ref="Q4:Q6"/>
    <mergeCell ref="D4:F4"/>
    <mergeCell ref="D5:D6"/>
    <mergeCell ref="O4:O6"/>
    <mergeCell ref="G5:G6"/>
    <mergeCell ref="L4:N4"/>
    <mergeCell ref="I5:I6"/>
    <mergeCell ref="G4:H4"/>
    <mergeCell ref="I4:K4"/>
  </mergeCells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22级学前4班综合测评表</vt:lpstr>
      <vt:lpstr>22大数据与会计一班综合测评表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刘凯丽</dc:creator>
  <cp:lastModifiedBy>LIX</cp:lastModifiedBy>
  <dcterms:created xsi:type="dcterms:W3CDTF">2020-09-06T01:16:00Z</dcterms:created>
  <dcterms:modified xsi:type="dcterms:W3CDTF">2023-09-06T02:45:54Z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08A0C81F22AB4CDE9906F3D93C1C8D0F_13</vt:lpwstr>
  </property>
</Properties>
</file>