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综测" sheetId="1" r:id="rId1"/>
    <sheet name="德育" sheetId="2" r:id="rId2"/>
    <sheet name="智育" sheetId="3" r:id="rId3"/>
    <sheet name="身心" sheetId="4" r:id="rId4"/>
  </sheets>
  <calcPr calcId="144525"/>
</workbook>
</file>

<file path=xl/sharedStrings.xml><?xml version="1.0" encoding="utf-8"?>
<sst xmlns="http://schemas.openxmlformats.org/spreadsheetml/2006/main" count="371" uniqueCount="170">
  <si>
    <r>
      <rPr>
        <sz val="16"/>
        <color theme="1"/>
        <rFont val="仿宋"/>
        <charset val="134"/>
      </rPr>
      <t>附件2：</t>
    </r>
    <r>
      <rPr>
        <sz val="14"/>
        <color theme="1"/>
        <rFont val="仿宋"/>
        <charset val="134"/>
      </rPr>
      <t>学期</t>
    </r>
    <r>
      <rPr>
        <sz val="14"/>
        <color theme="1"/>
        <rFont val="仿宋"/>
        <charset val="134"/>
      </rPr>
      <t>综合素质测评表</t>
    </r>
  </si>
  <si>
    <r>
      <rPr>
        <sz val="11"/>
        <color rgb="FF000000"/>
        <rFont val="宋体"/>
        <charset val="134"/>
        <scheme val="minor"/>
      </rPr>
      <t>安徽中澳科技职业学院</t>
    </r>
    <r>
      <rPr>
        <u/>
        <sz val="11"/>
        <color rgb="FF000000"/>
        <rFont val="宋体"/>
        <charset val="134"/>
        <scheme val="minor"/>
      </rPr>
      <t xml:space="preserve">  2022  </t>
    </r>
    <r>
      <rPr>
        <sz val="11"/>
        <color rgb="FF000000"/>
        <rFont val="宋体"/>
        <charset val="134"/>
      </rPr>
      <t>至</t>
    </r>
    <r>
      <rPr>
        <u/>
        <sz val="11"/>
        <color rgb="FF000000"/>
        <rFont val="宋体"/>
        <charset val="134"/>
      </rPr>
      <t xml:space="preserve">  2023  </t>
    </r>
    <r>
      <rPr>
        <sz val="11"/>
        <color rgb="FF000000"/>
        <rFont val="宋体"/>
        <charset val="134"/>
      </rPr>
      <t xml:space="preserve"> 年</t>
    </r>
    <r>
      <rPr>
        <u/>
        <sz val="11"/>
        <color rgb="FF000000"/>
        <rFont val="宋体"/>
        <charset val="134"/>
      </rPr>
      <t xml:space="preserve">  第一  </t>
    </r>
    <r>
      <rPr>
        <sz val="11"/>
        <color rgb="FF000000"/>
        <rFont val="宋体"/>
        <charset val="134"/>
      </rPr>
      <t>学期综合素质测评表</t>
    </r>
  </si>
  <si>
    <t xml:space="preserve"> 系：信艺系         班级：22室内一班            专业：室内艺术设计              辅导员：张聪慧</t>
  </si>
  <si>
    <t>学号</t>
  </si>
  <si>
    <t>德 育 分 数</t>
  </si>
  <si>
    <t>智育分数</t>
  </si>
  <si>
    <t>身心素质分数</t>
  </si>
  <si>
    <t>能 力 分 数</t>
  </si>
  <si>
    <t>总分</t>
  </si>
  <si>
    <t>综合排名</t>
  </si>
  <si>
    <t>加减分标注（*）</t>
  </si>
  <si>
    <t>基准分</t>
  </si>
  <si>
    <t>加减</t>
  </si>
  <si>
    <t>已修课</t>
  </si>
  <si>
    <t>分值</t>
  </si>
  <si>
    <t>小计</t>
  </si>
  <si>
    <t>平均分</t>
  </si>
  <si>
    <t>平 均分</t>
  </si>
  <si>
    <t>分数</t>
  </si>
  <si>
    <t>202204050119</t>
  </si>
  <si>
    <t>+12</t>
  </si>
  <si>
    <t>+78.5</t>
  </si>
  <si>
    <t>1</t>
  </si>
  <si>
    <t>202204050114</t>
  </si>
  <si>
    <t>+6</t>
  </si>
  <si>
    <t>+39</t>
  </si>
  <si>
    <t>2</t>
  </si>
  <si>
    <t>202204050110</t>
  </si>
  <si>
    <t>+5</t>
  </si>
  <si>
    <t>+32</t>
  </si>
  <si>
    <t>3</t>
  </si>
  <si>
    <t>202204050108</t>
  </si>
  <si>
    <t>+4</t>
  </si>
  <si>
    <t>+26</t>
  </si>
  <si>
    <t>4</t>
  </si>
  <si>
    <t>202204050128</t>
  </si>
  <si>
    <t>+43</t>
  </si>
  <si>
    <t>5</t>
  </si>
  <si>
    <t>202204050121</t>
  </si>
  <si>
    <t>6</t>
  </si>
  <si>
    <t>202204050117</t>
  </si>
  <si>
    <t>+28</t>
  </si>
  <si>
    <t>7</t>
  </si>
  <si>
    <t>202204050113</t>
  </si>
  <si>
    <t>8</t>
  </si>
  <si>
    <t>202204050120</t>
  </si>
  <si>
    <t>+15</t>
  </si>
  <si>
    <t>9</t>
  </si>
  <si>
    <t>202204050127</t>
  </si>
  <si>
    <t>10</t>
  </si>
  <si>
    <t>202204050107</t>
  </si>
  <si>
    <t>+2</t>
  </si>
  <si>
    <t>11</t>
  </si>
  <si>
    <t>202204050126</t>
  </si>
  <si>
    <t>12</t>
  </si>
  <si>
    <t>202204050105</t>
  </si>
  <si>
    <t>+30</t>
  </si>
  <si>
    <t>13</t>
  </si>
  <si>
    <t>202204060123</t>
  </si>
  <si>
    <t>14</t>
  </si>
  <si>
    <t>202204050118</t>
  </si>
  <si>
    <t>+10</t>
  </si>
  <si>
    <t>15</t>
  </si>
  <si>
    <t>202204050102</t>
  </si>
  <si>
    <t>16</t>
  </si>
  <si>
    <t>202204050112</t>
  </si>
  <si>
    <t>17</t>
  </si>
  <si>
    <t>202204050104</t>
  </si>
  <si>
    <t>+8</t>
  </si>
  <si>
    <t>18</t>
  </si>
  <si>
    <t>202204050131</t>
  </si>
  <si>
    <t>+3</t>
  </si>
  <si>
    <t>19</t>
  </si>
  <si>
    <t>202204050109</t>
  </si>
  <si>
    <t>20</t>
  </si>
  <si>
    <t>202204050101</t>
  </si>
  <si>
    <t>21</t>
  </si>
  <si>
    <t>202204050115</t>
  </si>
  <si>
    <t>22</t>
  </si>
  <si>
    <t>202204050130</t>
  </si>
  <si>
    <t>23</t>
  </si>
  <si>
    <t>202204050129</t>
  </si>
  <si>
    <t>24</t>
  </si>
  <si>
    <t>202204050124</t>
  </si>
  <si>
    <t>25</t>
  </si>
  <si>
    <t>202204050122</t>
  </si>
  <si>
    <t>26</t>
  </si>
  <si>
    <t>202204050111</t>
  </si>
  <si>
    <t>27</t>
  </si>
  <si>
    <t>202202061018</t>
  </si>
  <si>
    <t>28</t>
  </si>
  <si>
    <t>202204050116</t>
  </si>
  <si>
    <t>29</t>
  </si>
  <si>
    <t>202204050132</t>
  </si>
  <si>
    <t>30</t>
  </si>
  <si>
    <t>202204050125</t>
  </si>
  <si>
    <t>+7</t>
  </si>
  <si>
    <t>31</t>
  </si>
  <si>
    <t>202204050106</t>
  </si>
  <si>
    <t>32</t>
  </si>
  <si>
    <t>202004040247</t>
  </si>
  <si>
    <t>33</t>
  </si>
  <si>
    <t>22室内一班德育分数表</t>
  </si>
  <si>
    <t>序号</t>
  </si>
  <si>
    <t>姓名/课程</t>
  </si>
  <si>
    <t>形式与政策1</t>
  </si>
  <si>
    <t>形式与政策2</t>
  </si>
  <si>
    <t>思政</t>
  </si>
  <si>
    <t>孟令帅</t>
  </si>
  <si>
    <t>83</t>
  </si>
  <si>
    <t>苌江贺</t>
  </si>
  <si>
    <t>73</t>
  </si>
  <si>
    <t>褚建德</t>
  </si>
  <si>
    <t>76</t>
  </si>
  <si>
    <t>冯宇</t>
  </si>
  <si>
    <t>74</t>
  </si>
  <si>
    <t>郭文杰</t>
  </si>
  <si>
    <t>78</t>
  </si>
  <si>
    <t>何润中</t>
  </si>
  <si>
    <t>81</t>
  </si>
  <si>
    <t>霍倩</t>
  </si>
  <si>
    <t>86</t>
  </si>
  <si>
    <t>蒋子豪</t>
  </si>
  <si>
    <t>90</t>
  </si>
  <si>
    <t>李静雨</t>
  </si>
  <si>
    <t>71</t>
  </si>
  <si>
    <t>李明松</t>
  </si>
  <si>
    <t>李涛</t>
  </si>
  <si>
    <t>刘彤</t>
  </si>
  <si>
    <t>陆曼灵</t>
  </si>
  <si>
    <t>马浩志</t>
  </si>
  <si>
    <t>87</t>
  </si>
  <si>
    <t>马娇娇</t>
  </si>
  <si>
    <t>潘雨戎</t>
  </si>
  <si>
    <t>60</t>
  </si>
  <si>
    <t>彭默雷</t>
  </si>
  <si>
    <t>88</t>
  </si>
  <si>
    <t>屈荘</t>
  </si>
  <si>
    <t>80</t>
  </si>
  <si>
    <t>司硕</t>
  </si>
  <si>
    <t>92</t>
  </si>
  <si>
    <t>司欣怡</t>
  </si>
  <si>
    <t>91</t>
  </si>
  <si>
    <t>陶胜俊</t>
  </si>
  <si>
    <t>王嘉康</t>
  </si>
  <si>
    <t>王子文</t>
  </si>
  <si>
    <t>吴传杰</t>
  </si>
  <si>
    <t>66</t>
  </si>
  <si>
    <t>许世民</t>
  </si>
  <si>
    <t>薛雨乐</t>
  </si>
  <si>
    <t>杨为庆</t>
  </si>
  <si>
    <t>82</t>
  </si>
  <si>
    <t>杨熠</t>
  </si>
  <si>
    <t>77</t>
  </si>
  <si>
    <t>杨召慧</t>
  </si>
  <si>
    <t>尤金安</t>
  </si>
  <si>
    <t>89</t>
  </si>
  <si>
    <t>周英睿</t>
  </si>
  <si>
    <t>72</t>
  </si>
  <si>
    <t>宋慧慧</t>
  </si>
  <si>
    <t>22室内一班智育分数表</t>
  </si>
  <si>
    <t>上学期</t>
  </si>
  <si>
    <t>下学期</t>
  </si>
  <si>
    <t>总数</t>
  </si>
  <si>
    <t>22室内一班身心健康分数表</t>
  </si>
  <si>
    <t>心理健康教育1</t>
  </si>
  <si>
    <t>心理2</t>
  </si>
  <si>
    <t>军事理论</t>
  </si>
  <si>
    <t>大学体育1</t>
  </si>
  <si>
    <t>体育2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</si>
</sst>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;[Red]0.00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indexed="8"/>
      <name val="SimSun"/>
      <charset val="134"/>
    </font>
    <font>
      <sz val="9"/>
      <color rgb="FF333333"/>
      <name val="Helvetica"/>
      <charset val="134"/>
    </font>
    <font>
      <b/>
      <sz val="20"/>
      <color theme="1"/>
      <name val="宋体"/>
      <charset val="134"/>
      <scheme val="minor"/>
    </font>
    <font>
      <b/>
      <sz val="9"/>
      <color rgb="FF333333"/>
      <name val="Helvetica"/>
      <charset val="134"/>
    </font>
    <font>
      <sz val="16"/>
      <color theme="1"/>
      <name val="仿宋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SimSu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仿宋"/>
      <charset val="134"/>
    </font>
    <font>
      <u/>
      <sz val="11"/>
      <color rgb="FF000000"/>
      <name val="宋体"/>
      <charset val="134"/>
      <scheme val="minor"/>
    </font>
    <font>
      <u/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76" fontId="2" fillId="3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0" fillId="0" borderId="1" xfId="0" applyNumberFormat="1" applyBorder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left" vertical="center"/>
    </xf>
    <xf numFmtId="176" fontId="0" fillId="0" borderId="1" xfId="0" applyNumberFormat="1" applyFont="1" applyBorder="1" applyAlignment="1" applyProtection="1">
      <alignment horizontal="left" vertical="center"/>
      <protection locked="0"/>
    </xf>
    <xf numFmtId="176" fontId="9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176" fontId="9" fillId="3" borderId="1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0"/>
  <sheetViews>
    <sheetView tabSelected="1" workbookViewId="0">
      <selection activeCell="B4" sqref="B$1:B$1048576"/>
    </sheetView>
  </sheetViews>
  <sheetFormatPr defaultColWidth="9" defaultRowHeight="13.5"/>
  <cols>
    <col min="1" max="1" width="16.3333333333333" customWidth="1"/>
    <col min="16" max="16" width="102" customWidth="1"/>
  </cols>
  <sheetData>
    <row r="1" ht="20.25" spans="1:18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43"/>
      <c r="R1" s="44"/>
    </row>
    <row r="2" spans="1:18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45"/>
      <c r="R2" s="44"/>
    </row>
    <row r="3" spans="1:18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46"/>
      <c r="R3" s="44"/>
    </row>
    <row r="4" spans="1:18">
      <c r="A4" s="32" t="s">
        <v>3</v>
      </c>
      <c r="B4" s="32" t="s">
        <v>4</v>
      </c>
      <c r="C4" s="32"/>
      <c r="D4" s="32"/>
      <c r="E4" s="32" t="s">
        <v>5</v>
      </c>
      <c r="F4" s="32"/>
      <c r="G4" s="32"/>
      <c r="H4" s="32" t="s">
        <v>6</v>
      </c>
      <c r="I4" s="32"/>
      <c r="J4" s="32"/>
      <c r="K4" s="32" t="s">
        <v>7</v>
      </c>
      <c r="L4" s="32"/>
      <c r="M4" s="32"/>
      <c r="N4" s="33" t="s">
        <v>8</v>
      </c>
      <c r="O4" s="39" t="s">
        <v>9</v>
      </c>
      <c r="P4" s="33" t="s">
        <v>10</v>
      </c>
      <c r="Q4" s="43"/>
      <c r="R4" s="44"/>
    </row>
    <row r="5" spans="1:18">
      <c r="A5" s="32"/>
      <c r="B5" s="32" t="s">
        <v>11</v>
      </c>
      <c r="C5" s="33" t="s">
        <v>12</v>
      </c>
      <c r="D5" s="33">
        <v>0.2</v>
      </c>
      <c r="E5" s="33" t="s">
        <v>13</v>
      </c>
      <c r="F5" s="33" t="s">
        <v>12</v>
      </c>
      <c r="G5" s="33">
        <v>0.5</v>
      </c>
      <c r="H5" s="33" t="s">
        <v>11</v>
      </c>
      <c r="I5" s="33" t="s">
        <v>12</v>
      </c>
      <c r="J5" s="33">
        <v>0.15</v>
      </c>
      <c r="K5" s="33" t="s">
        <v>11</v>
      </c>
      <c r="L5" s="33" t="s">
        <v>12</v>
      </c>
      <c r="M5" s="33">
        <v>0.15</v>
      </c>
      <c r="N5" s="33"/>
      <c r="O5" s="39"/>
      <c r="P5" s="33"/>
      <c r="Q5" s="43"/>
      <c r="R5" s="44"/>
    </row>
    <row r="6" spans="1:18">
      <c r="A6" s="32"/>
      <c r="B6" s="32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9"/>
      <c r="P6" s="33"/>
      <c r="Q6" s="43"/>
      <c r="R6" s="44"/>
    </row>
    <row r="7" spans="1:18">
      <c r="A7" s="32"/>
      <c r="B7" s="33">
        <v>80</v>
      </c>
      <c r="C7" s="33" t="s">
        <v>14</v>
      </c>
      <c r="D7" s="33" t="s">
        <v>15</v>
      </c>
      <c r="E7" s="33" t="s">
        <v>16</v>
      </c>
      <c r="F7" s="33" t="s">
        <v>14</v>
      </c>
      <c r="G7" s="33" t="s">
        <v>15</v>
      </c>
      <c r="H7" s="33" t="s">
        <v>17</v>
      </c>
      <c r="I7" s="33" t="s">
        <v>14</v>
      </c>
      <c r="J7" s="33" t="s">
        <v>15</v>
      </c>
      <c r="K7" s="33">
        <v>80</v>
      </c>
      <c r="L7" s="33" t="s">
        <v>18</v>
      </c>
      <c r="M7" s="33" t="s">
        <v>15</v>
      </c>
      <c r="N7" s="33"/>
      <c r="O7" s="39"/>
      <c r="P7" s="33"/>
      <c r="Q7" s="43"/>
      <c r="R7" s="44"/>
    </row>
    <row r="8" spans="1:18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9"/>
      <c r="P8" s="33"/>
      <c r="Q8" s="43"/>
      <c r="R8" s="44"/>
    </row>
    <row r="9" spans="1:18">
      <c r="A9" s="34" t="s">
        <v>19</v>
      </c>
      <c r="B9" s="35">
        <v>87.435</v>
      </c>
      <c r="C9" s="35" t="s">
        <v>20</v>
      </c>
      <c r="D9" s="35">
        <v>19.887</v>
      </c>
      <c r="E9" s="36">
        <v>92.615</v>
      </c>
      <c r="F9" s="35"/>
      <c r="G9" s="35">
        <f t="shared" ref="G9:G41" si="0">E9*0.5</f>
        <v>46.3075</v>
      </c>
      <c r="H9" s="35">
        <v>92.907</v>
      </c>
      <c r="I9" s="35"/>
      <c r="J9" s="35">
        <f>H9*0.15</f>
        <v>13.93605</v>
      </c>
      <c r="K9" s="35">
        <v>80</v>
      </c>
      <c r="L9" s="35" t="s">
        <v>21</v>
      </c>
      <c r="M9" s="35">
        <v>23.775</v>
      </c>
      <c r="N9" s="35">
        <f t="shared" ref="N9:N41" si="1">SUM(D9,G9,J9,M9)</f>
        <v>103.90555</v>
      </c>
      <c r="O9" s="40" t="s">
        <v>22</v>
      </c>
      <c r="P9" s="41"/>
      <c r="Q9" s="47"/>
      <c r="R9" s="44"/>
    </row>
    <row r="10" spans="1:18">
      <c r="A10" s="37" t="s">
        <v>23</v>
      </c>
      <c r="B10" s="35">
        <v>86.465</v>
      </c>
      <c r="C10" s="35" t="s">
        <v>24</v>
      </c>
      <c r="D10" s="35">
        <v>18.493</v>
      </c>
      <c r="E10" s="36">
        <v>89.385</v>
      </c>
      <c r="F10" s="35"/>
      <c r="G10" s="35">
        <f t="shared" si="0"/>
        <v>44.6925</v>
      </c>
      <c r="H10" s="35">
        <v>89.696</v>
      </c>
      <c r="I10" s="35"/>
      <c r="J10" s="35">
        <f>H10*0.15</f>
        <v>13.4544</v>
      </c>
      <c r="K10" s="35">
        <v>80</v>
      </c>
      <c r="L10" s="35" t="s">
        <v>25</v>
      </c>
      <c r="M10" s="35">
        <v>17.85</v>
      </c>
      <c r="N10" s="35">
        <f t="shared" si="1"/>
        <v>94.4899</v>
      </c>
      <c r="O10" s="40" t="s">
        <v>26</v>
      </c>
      <c r="P10" s="42"/>
      <c r="Q10" s="47"/>
      <c r="R10" s="44"/>
    </row>
    <row r="11" spans="1:18">
      <c r="A11" s="37" t="s">
        <v>27</v>
      </c>
      <c r="B11" s="35">
        <v>85.535</v>
      </c>
      <c r="C11" s="35"/>
      <c r="D11" s="35">
        <f>B11*0.2</f>
        <v>17.107</v>
      </c>
      <c r="E11" s="36">
        <v>91.945</v>
      </c>
      <c r="F11" s="35"/>
      <c r="G11" s="35">
        <f t="shared" si="0"/>
        <v>45.9725</v>
      </c>
      <c r="H11" s="35">
        <v>92.08</v>
      </c>
      <c r="I11" s="35" t="s">
        <v>28</v>
      </c>
      <c r="J11" s="35">
        <v>14.562</v>
      </c>
      <c r="K11" s="35">
        <v>80</v>
      </c>
      <c r="L11" s="35" t="s">
        <v>29</v>
      </c>
      <c r="M11" s="35">
        <v>16.8</v>
      </c>
      <c r="N11" s="35">
        <f t="shared" si="1"/>
        <v>94.4415</v>
      </c>
      <c r="O11" s="40" t="s">
        <v>30</v>
      </c>
      <c r="P11" s="42"/>
      <c r="Q11" s="47"/>
      <c r="R11" s="44"/>
    </row>
    <row r="12" spans="1:18">
      <c r="A12" s="37" t="s">
        <v>31</v>
      </c>
      <c r="B12" s="35">
        <v>91.985</v>
      </c>
      <c r="C12" s="35" t="s">
        <v>32</v>
      </c>
      <c r="D12" s="35">
        <v>19.197</v>
      </c>
      <c r="E12" s="36">
        <v>92.21</v>
      </c>
      <c r="F12" s="35"/>
      <c r="G12" s="35">
        <f t="shared" si="0"/>
        <v>46.105</v>
      </c>
      <c r="H12" s="35">
        <v>87.097</v>
      </c>
      <c r="I12" s="35"/>
      <c r="J12" s="35">
        <f t="shared" ref="J12:J17" si="2">H12*0.15</f>
        <v>13.06455</v>
      </c>
      <c r="K12" s="35">
        <v>80</v>
      </c>
      <c r="L12" s="35" t="s">
        <v>33</v>
      </c>
      <c r="M12" s="35">
        <v>15.9</v>
      </c>
      <c r="N12" s="35">
        <f t="shared" si="1"/>
        <v>94.26655</v>
      </c>
      <c r="O12" s="40" t="s">
        <v>34</v>
      </c>
      <c r="P12" s="42"/>
      <c r="Q12" s="47"/>
      <c r="R12" s="44"/>
    </row>
    <row r="13" spans="1:18">
      <c r="A13" s="34" t="s">
        <v>35</v>
      </c>
      <c r="B13" s="35">
        <v>86.455</v>
      </c>
      <c r="C13" s="35"/>
      <c r="D13" s="35">
        <f t="shared" ref="D13:D26" si="3">B13*0.2</f>
        <v>17.291</v>
      </c>
      <c r="E13" s="36">
        <v>91.005</v>
      </c>
      <c r="F13" s="35"/>
      <c r="G13" s="35">
        <f t="shared" si="0"/>
        <v>45.5025</v>
      </c>
      <c r="H13" s="35">
        <v>85.838</v>
      </c>
      <c r="I13" s="35"/>
      <c r="J13" s="35">
        <f t="shared" si="2"/>
        <v>12.8757</v>
      </c>
      <c r="K13" s="35">
        <v>80</v>
      </c>
      <c r="L13" s="35" t="s">
        <v>36</v>
      </c>
      <c r="M13" s="35">
        <v>18.45</v>
      </c>
      <c r="N13" s="35">
        <f t="shared" si="1"/>
        <v>94.1192</v>
      </c>
      <c r="O13" s="40" t="s">
        <v>37</v>
      </c>
      <c r="P13" s="42"/>
      <c r="Q13" s="47"/>
      <c r="R13" s="44"/>
    </row>
    <row r="14" spans="1:18">
      <c r="A14" s="34" t="s">
        <v>38</v>
      </c>
      <c r="B14" s="35">
        <v>85.17</v>
      </c>
      <c r="C14" s="35"/>
      <c r="D14" s="35">
        <f t="shared" si="3"/>
        <v>17.034</v>
      </c>
      <c r="E14" s="36">
        <v>91.705</v>
      </c>
      <c r="F14" s="35"/>
      <c r="G14" s="35">
        <f t="shared" si="0"/>
        <v>45.8525</v>
      </c>
      <c r="H14" s="35">
        <v>87.259</v>
      </c>
      <c r="I14" s="35"/>
      <c r="J14" s="35">
        <f t="shared" si="2"/>
        <v>13.08885</v>
      </c>
      <c r="K14" s="35">
        <v>80</v>
      </c>
      <c r="L14" s="35" t="s">
        <v>25</v>
      </c>
      <c r="M14" s="35">
        <v>17.85</v>
      </c>
      <c r="N14" s="35">
        <f t="shared" si="1"/>
        <v>93.82535</v>
      </c>
      <c r="O14" s="40" t="s">
        <v>39</v>
      </c>
      <c r="P14" s="42"/>
      <c r="Q14" s="47"/>
      <c r="R14" s="44"/>
    </row>
    <row r="15" spans="1:18">
      <c r="A15" s="34" t="s">
        <v>40</v>
      </c>
      <c r="B15" s="35">
        <v>89.195</v>
      </c>
      <c r="C15" s="35"/>
      <c r="D15" s="35">
        <f t="shared" si="3"/>
        <v>17.839</v>
      </c>
      <c r="E15" s="36">
        <v>91.73</v>
      </c>
      <c r="F15" s="35"/>
      <c r="G15" s="35">
        <f t="shared" si="0"/>
        <v>45.865</v>
      </c>
      <c r="H15" s="35">
        <v>86.364</v>
      </c>
      <c r="I15" s="35"/>
      <c r="J15" s="35">
        <f t="shared" si="2"/>
        <v>12.9546</v>
      </c>
      <c r="K15" s="35">
        <v>80</v>
      </c>
      <c r="L15" s="35" t="s">
        <v>41</v>
      </c>
      <c r="M15" s="35">
        <v>16.2</v>
      </c>
      <c r="N15" s="35">
        <f t="shared" si="1"/>
        <v>92.8586</v>
      </c>
      <c r="O15" s="40" t="s">
        <v>42</v>
      </c>
      <c r="P15" s="42"/>
      <c r="Q15" s="47"/>
      <c r="R15" s="44"/>
    </row>
    <row r="16" spans="1:18">
      <c r="A16" s="34" t="s">
        <v>43</v>
      </c>
      <c r="B16" s="35">
        <v>93.535</v>
      </c>
      <c r="C16" s="35"/>
      <c r="D16" s="35">
        <f t="shared" si="3"/>
        <v>18.707</v>
      </c>
      <c r="E16" s="36">
        <v>93.535</v>
      </c>
      <c r="F16" s="35"/>
      <c r="G16" s="35">
        <f t="shared" si="0"/>
        <v>46.7675</v>
      </c>
      <c r="H16" s="35">
        <v>91.03</v>
      </c>
      <c r="I16" s="35"/>
      <c r="J16" s="35">
        <f t="shared" si="2"/>
        <v>13.6545</v>
      </c>
      <c r="K16" s="35">
        <v>80</v>
      </c>
      <c r="L16" s="35"/>
      <c r="M16" s="35">
        <v>12</v>
      </c>
      <c r="N16" s="35">
        <f t="shared" si="1"/>
        <v>91.129</v>
      </c>
      <c r="O16" s="40" t="s">
        <v>44</v>
      </c>
      <c r="P16" s="42"/>
      <c r="Q16" s="47"/>
      <c r="R16" s="44"/>
    </row>
    <row r="17" spans="1:18">
      <c r="A17" s="37" t="s">
        <v>45</v>
      </c>
      <c r="B17" s="35">
        <v>87.735</v>
      </c>
      <c r="C17" s="35"/>
      <c r="D17" s="35">
        <f t="shared" si="3"/>
        <v>17.547</v>
      </c>
      <c r="E17" s="36">
        <v>90.62</v>
      </c>
      <c r="F17" s="35"/>
      <c r="G17" s="35">
        <f t="shared" si="0"/>
        <v>45.31</v>
      </c>
      <c r="H17" s="35">
        <v>90.662</v>
      </c>
      <c r="I17" s="35"/>
      <c r="J17" s="35">
        <f t="shared" si="2"/>
        <v>13.5993</v>
      </c>
      <c r="K17" s="35">
        <v>80</v>
      </c>
      <c r="L17" s="35" t="s">
        <v>46</v>
      </c>
      <c r="M17" s="35">
        <v>14.25</v>
      </c>
      <c r="N17" s="35">
        <f t="shared" si="1"/>
        <v>90.7063</v>
      </c>
      <c r="O17" s="40" t="s">
        <v>47</v>
      </c>
      <c r="P17" s="42"/>
      <c r="Q17" s="47"/>
      <c r="R17" s="44"/>
    </row>
    <row r="18" spans="1:18">
      <c r="A18" s="37" t="s">
        <v>48</v>
      </c>
      <c r="B18" s="35">
        <v>81.075</v>
      </c>
      <c r="C18" s="35"/>
      <c r="D18" s="35">
        <f t="shared" si="3"/>
        <v>16.215</v>
      </c>
      <c r="E18" s="36">
        <v>90.875</v>
      </c>
      <c r="F18" s="35"/>
      <c r="G18" s="35">
        <f t="shared" si="0"/>
        <v>45.4375</v>
      </c>
      <c r="H18" s="35">
        <v>92.163</v>
      </c>
      <c r="I18" s="35" t="s">
        <v>24</v>
      </c>
      <c r="J18" s="35">
        <v>14.724</v>
      </c>
      <c r="K18" s="35">
        <v>80</v>
      </c>
      <c r="L18" s="35" t="s">
        <v>24</v>
      </c>
      <c r="M18" s="35">
        <v>12.9</v>
      </c>
      <c r="N18" s="35">
        <f t="shared" si="1"/>
        <v>89.2765</v>
      </c>
      <c r="O18" s="40" t="s">
        <v>49</v>
      </c>
      <c r="P18" s="42"/>
      <c r="Q18" s="47"/>
      <c r="R18" s="44"/>
    </row>
    <row r="19" spans="1:18">
      <c r="A19" s="34" t="s">
        <v>50</v>
      </c>
      <c r="B19" s="35">
        <v>91.315</v>
      </c>
      <c r="C19" s="35"/>
      <c r="D19" s="35">
        <f t="shared" si="3"/>
        <v>18.263</v>
      </c>
      <c r="E19" s="36">
        <v>91.965</v>
      </c>
      <c r="F19" s="35"/>
      <c r="G19" s="35">
        <f t="shared" si="0"/>
        <v>45.9825</v>
      </c>
      <c r="H19" s="35">
        <v>78.649</v>
      </c>
      <c r="I19" s="35" t="s">
        <v>51</v>
      </c>
      <c r="J19" s="35">
        <v>12.097</v>
      </c>
      <c r="K19" s="35">
        <v>80</v>
      </c>
      <c r="L19" s="35"/>
      <c r="M19" s="35">
        <v>12</v>
      </c>
      <c r="N19" s="35">
        <f t="shared" si="1"/>
        <v>88.3425</v>
      </c>
      <c r="O19" s="40" t="s">
        <v>52</v>
      </c>
      <c r="P19" s="42"/>
      <c r="Q19" s="47"/>
      <c r="R19" s="44"/>
    </row>
    <row r="20" spans="1:18">
      <c r="A20" s="34" t="s">
        <v>53</v>
      </c>
      <c r="B20" s="35">
        <v>76.12</v>
      </c>
      <c r="C20" s="35"/>
      <c r="D20" s="35">
        <f t="shared" si="3"/>
        <v>15.224</v>
      </c>
      <c r="E20" s="36">
        <v>88.17</v>
      </c>
      <c r="F20" s="35"/>
      <c r="G20" s="35">
        <f t="shared" si="0"/>
        <v>44.085</v>
      </c>
      <c r="H20" s="35">
        <v>84.642</v>
      </c>
      <c r="I20" s="35"/>
      <c r="J20" s="35">
        <f>H20*0.15</f>
        <v>12.6963</v>
      </c>
      <c r="K20" s="35">
        <v>80</v>
      </c>
      <c r="L20" s="35" t="s">
        <v>33</v>
      </c>
      <c r="M20" s="35">
        <v>15.9</v>
      </c>
      <c r="N20" s="35">
        <f t="shared" si="1"/>
        <v>87.9053</v>
      </c>
      <c r="O20" s="40" t="s">
        <v>54</v>
      </c>
      <c r="P20" s="42"/>
      <c r="Q20" s="47"/>
      <c r="R20" s="44"/>
    </row>
    <row r="21" spans="1:18">
      <c r="A21" s="34" t="s">
        <v>55</v>
      </c>
      <c r="B21" s="35">
        <v>87.55</v>
      </c>
      <c r="C21" s="35"/>
      <c r="D21" s="35">
        <f t="shared" si="3"/>
        <v>17.51</v>
      </c>
      <c r="E21" s="36">
        <v>80.78</v>
      </c>
      <c r="F21" s="35"/>
      <c r="G21" s="35">
        <f t="shared" si="0"/>
        <v>40.39</v>
      </c>
      <c r="H21" s="35">
        <v>84.412</v>
      </c>
      <c r="I21" s="35"/>
      <c r="J21" s="35">
        <v>12.66</v>
      </c>
      <c r="K21" s="35">
        <v>80</v>
      </c>
      <c r="L21" s="35" t="s">
        <v>56</v>
      </c>
      <c r="M21" s="35">
        <v>16.5</v>
      </c>
      <c r="N21" s="35">
        <f t="shared" si="1"/>
        <v>87.06</v>
      </c>
      <c r="O21" s="40" t="s">
        <v>57</v>
      </c>
      <c r="P21" s="42"/>
      <c r="Q21" s="47"/>
      <c r="R21" s="44"/>
    </row>
    <row r="22" spans="1:18">
      <c r="A22" s="37" t="s">
        <v>58</v>
      </c>
      <c r="B22" s="35">
        <v>85.315</v>
      </c>
      <c r="C22" s="35"/>
      <c r="D22" s="35">
        <f t="shared" si="3"/>
        <v>17.063</v>
      </c>
      <c r="E22" s="36">
        <v>88.57</v>
      </c>
      <c r="F22" s="35"/>
      <c r="G22" s="35">
        <f t="shared" si="0"/>
        <v>44.285</v>
      </c>
      <c r="H22" s="35">
        <v>86.141</v>
      </c>
      <c r="I22" s="35"/>
      <c r="J22" s="35">
        <f t="shared" ref="J22:J39" si="4">H22*0.15</f>
        <v>12.92115</v>
      </c>
      <c r="K22" s="35">
        <v>80</v>
      </c>
      <c r="L22" s="35" t="s">
        <v>28</v>
      </c>
      <c r="M22" s="35">
        <v>12.75</v>
      </c>
      <c r="N22" s="35">
        <f t="shared" si="1"/>
        <v>87.01915</v>
      </c>
      <c r="O22" s="40" t="s">
        <v>59</v>
      </c>
      <c r="P22" s="42"/>
      <c r="Q22" s="47"/>
      <c r="R22" s="44"/>
    </row>
    <row r="23" spans="1:18">
      <c r="A23" s="37" t="s">
        <v>60</v>
      </c>
      <c r="B23" s="35">
        <v>76.35</v>
      </c>
      <c r="C23" s="35"/>
      <c r="D23" s="35">
        <f t="shared" si="3"/>
        <v>15.27</v>
      </c>
      <c r="E23" s="36">
        <v>88.61</v>
      </c>
      <c r="F23" s="35"/>
      <c r="G23" s="35">
        <f t="shared" si="0"/>
        <v>44.305</v>
      </c>
      <c r="H23" s="35">
        <v>91.865</v>
      </c>
      <c r="I23" s="35"/>
      <c r="J23" s="35">
        <f t="shared" si="4"/>
        <v>13.77975</v>
      </c>
      <c r="K23" s="35">
        <v>80</v>
      </c>
      <c r="L23" s="35" t="s">
        <v>61</v>
      </c>
      <c r="M23" s="35">
        <v>13.5</v>
      </c>
      <c r="N23" s="35">
        <f t="shared" si="1"/>
        <v>86.85475</v>
      </c>
      <c r="O23" s="40" t="s">
        <v>62</v>
      </c>
      <c r="P23" s="42"/>
      <c r="Q23" s="47"/>
      <c r="R23" s="44"/>
    </row>
    <row r="24" spans="1:18">
      <c r="A24" s="34" t="s">
        <v>63</v>
      </c>
      <c r="B24" s="35">
        <v>79.245</v>
      </c>
      <c r="C24" s="35"/>
      <c r="D24" s="35">
        <f t="shared" si="3"/>
        <v>15.849</v>
      </c>
      <c r="E24" s="36">
        <v>88.86</v>
      </c>
      <c r="F24" s="35"/>
      <c r="G24" s="35">
        <f t="shared" si="0"/>
        <v>44.43</v>
      </c>
      <c r="H24" s="35">
        <v>91.021</v>
      </c>
      <c r="I24" s="35"/>
      <c r="J24" s="35">
        <f t="shared" si="4"/>
        <v>13.65315</v>
      </c>
      <c r="K24" s="35">
        <v>80</v>
      </c>
      <c r="L24" s="35" t="s">
        <v>28</v>
      </c>
      <c r="M24" s="35">
        <v>12.75</v>
      </c>
      <c r="N24" s="35">
        <f t="shared" si="1"/>
        <v>86.68215</v>
      </c>
      <c r="O24" s="40" t="s">
        <v>64</v>
      </c>
      <c r="P24" s="42"/>
      <c r="Q24" s="47"/>
      <c r="R24" s="44"/>
    </row>
    <row r="25" spans="1:18">
      <c r="A25" s="37" t="s">
        <v>65</v>
      </c>
      <c r="B25" s="35">
        <v>74.95</v>
      </c>
      <c r="C25" s="35"/>
      <c r="D25" s="35">
        <f t="shared" si="3"/>
        <v>14.99</v>
      </c>
      <c r="E25" s="36">
        <v>92.225</v>
      </c>
      <c r="F25" s="35"/>
      <c r="G25" s="35">
        <f t="shared" si="0"/>
        <v>46.1125</v>
      </c>
      <c r="H25" s="35">
        <v>90.037</v>
      </c>
      <c r="I25" s="35"/>
      <c r="J25" s="35">
        <f t="shared" si="4"/>
        <v>13.50555</v>
      </c>
      <c r="K25" s="35">
        <v>80</v>
      </c>
      <c r="L25" s="35"/>
      <c r="M25" s="35">
        <v>12</v>
      </c>
      <c r="N25" s="35">
        <f t="shared" si="1"/>
        <v>86.60805</v>
      </c>
      <c r="O25" s="40" t="s">
        <v>66</v>
      </c>
      <c r="P25" s="42"/>
      <c r="Q25" s="47"/>
      <c r="R25" s="44"/>
    </row>
    <row r="26" spans="1:18">
      <c r="A26" s="37" t="s">
        <v>67</v>
      </c>
      <c r="B26" s="35">
        <v>75.805</v>
      </c>
      <c r="C26" s="35"/>
      <c r="D26" s="35">
        <f t="shared" si="3"/>
        <v>15.161</v>
      </c>
      <c r="E26" s="36">
        <v>88.53</v>
      </c>
      <c r="F26" s="35"/>
      <c r="G26" s="35">
        <f t="shared" si="0"/>
        <v>44.265</v>
      </c>
      <c r="H26" s="35">
        <v>92.798</v>
      </c>
      <c r="I26" s="35"/>
      <c r="J26" s="35">
        <f t="shared" si="4"/>
        <v>13.9197</v>
      </c>
      <c r="K26" s="35">
        <v>80</v>
      </c>
      <c r="L26" s="35" t="s">
        <v>68</v>
      </c>
      <c r="M26" s="35">
        <v>13.2</v>
      </c>
      <c r="N26" s="35">
        <f t="shared" si="1"/>
        <v>86.5457</v>
      </c>
      <c r="O26" s="40" t="s">
        <v>69</v>
      </c>
      <c r="P26" s="42"/>
      <c r="Q26" s="47"/>
      <c r="R26" s="44"/>
    </row>
    <row r="27" ht="22" customHeight="1" spans="1:18">
      <c r="A27" s="37" t="s">
        <v>70</v>
      </c>
      <c r="B27" s="35">
        <v>75.515</v>
      </c>
      <c r="C27" s="35" t="s">
        <v>71</v>
      </c>
      <c r="D27" s="35">
        <v>15.703</v>
      </c>
      <c r="E27" s="36">
        <v>85.955</v>
      </c>
      <c r="F27" s="35"/>
      <c r="G27" s="35">
        <f t="shared" si="0"/>
        <v>42.9775</v>
      </c>
      <c r="H27" s="35">
        <v>88.407</v>
      </c>
      <c r="I27" s="35"/>
      <c r="J27" s="35">
        <f t="shared" si="4"/>
        <v>13.26105</v>
      </c>
      <c r="K27" s="35">
        <v>80</v>
      </c>
      <c r="L27" s="35" t="s">
        <v>46</v>
      </c>
      <c r="M27" s="35">
        <v>14.25</v>
      </c>
      <c r="N27" s="35">
        <f t="shared" si="1"/>
        <v>86.19155</v>
      </c>
      <c r="O27" s="40" t="s">
        <v>72</v>
      </c>
      <c r="P27" s="42"/>
      <c r="Q27" s="47"/>
      <c r="R27" s="44"/>
    </row>
    <row r="28" spans="1:18">
      <c r="A28" s="34" t="s">
        <v>73</v>
      </c>
      <c r="B28" s="35">
        <v>84.585</v>
      </c>
      <c r="C28" s="35"/>
      <c r="D28" s="35">
        <f t="shared" ref="D28:D41" si="5">B28*0.2</f>
        <v>16.917</v>
      </c>
      <c r="E28" s="36">
        <v>87.795</v>
      </c>
      <c r="F28" s="35"/>
      <c r="G28" s="35">
        <f t="shared" si="0"/>
        <v>43.8975</v>
      </c>
      <c r="H28" s="35">
        <v>85.635</v>
      </c>
      <c r="I28" s="35"/>
      <c r="J28" s="35">
        <f t="shared" si="4"/>
        <v>12.84525</v>
      </c>
      <c r="K28" s="35">
        <v>80</v>
      </c>
      <c r="L28" s="35"/>
      <c r="M28" s="35">
        <v>12</v>
      </c>
      <c r="N28" s="35">
        <f t="shared" si="1"/>
        <v>85.65975</v>
      </c>
      <c r="O28" s="40" t="s">
        <v>74</v>
      </c>
      <c r="P28" s="42"/>
      <c r="Q28" s="47"/>
      <c r="R28" s="44"/>
    </row>
    <row r="29" spans="1:18">
      <c r="A29" s="37" t="s">
        <v>75</v>
      </c>
      <c r="B29" s="35">
        <v>75.565</v>
      </c>
      <c r="C29" s="35"/>
      <c r="D29" s="35">
        <f t="shared" si="5"/>
        <v>15.113</v>
      </c>
      <c r="E29" s="36">
        <v>87.795</v>
      </c>
      <c r="F29" s="35"/>
      <c r="G29" s="35">
        <f t="shared" si="0"/>
        <v>43.8975</v>
      </c>
      <c r="H29" s="35">
        <v>87.247</v>
      </c>
      <c r="I29" s="35"/>
      <c r="J29" s="35">
        <f t="shared" si="4"/>
        <v>13.08705</v>
      </c>
      <c r="K29" s="35">
        <v>80</v>
      </c>
      <c r="L29" s="35" t="s">
        <v>28</v>
      </c>
      <c r="M29" s="35">
        <v>12.75</v>
      </c>
      <c r="N29" s="35">
        <f t="shared" si="1"/>
        <v>84.84755</v>
      </c>
      <c r="O29" s="40" t="s">
        <v>76</v>
      </c>
      <c r="P29" s="42"/>
      <c r="Q29" s="47"/>
      <c r="R29" s="44"/>
    </row>
    <row r="30" spans="1:18">
      <c r="A30" s="34" t="s">
        <v>77</v>
      </c>
      <c r="B30" s="35">
        <v>82.98</v>
      </c>
      <c r="C30" s="35"/>
      <c r="D30" s="35">
        <f t="shared" si="5"/>
        <v>16.596</v>
      </c>
      <c r="E30" s="36">
        <v>86.345</v>
      </c>
      <c r="F30" s="35"/>
      <c r="G30" s="35">
        <f t="shared" si="0"/>
        <v>43.1725</v>
      </c>
      <c r="H30" s="35">
        <v>86.479</v>
      </c>
      <c r="I30" s="35"/>
      <c r="J30" s="35">
        <f t="shared" si="4"/>
        <v>12.97185</v>
      </c>
      <c r="K30" s="35">
        <v>80</v>
      </c>
      <c r="L30" s="35"/>
      <c r="M30" s="35">
        <v>12</v>
      </c>
      <c r="N30" s="35">
        <f t="shared" si="1"/>
        <v>84.74035</v>
      </c>
      <c r="O30" s="40" t="s">
        <v>78</v>
      </c>
      <c r="P30" s="42"/>
      <c r="Q30" s="47"/>
      <c r="R30" s="44"/>
    </row>
    <row r="31" spans="1:18">
      <c r="A31" s="34" t="s">
        <v>79</v>
      </c>
      <c r="B31" s="35">
        <v>80.145</v>
      </c>
      <c r="C31" s="35"/>
      <c r="D31" s="35">
        <f t="shared" si="5"/>
        <v>16.029</v>
      </c>
      <c r="E31" s="36">
        <v>85.67</v>
      </c>
      <c r="F31" s="35"/>
      <c r="G31" s="35">
        <f t="shared" si="0"/>
        <v>42.835</v>
      </c>
      <c r="H31" s="35">
        <v>88.338</v>
      </c>
      <c r="I31" s="35"/>
      <c r="J31" s="35">
        <f t="shared" si="4"/>
        <v>13.2507</v>
      </c>
      <c r="K31" s="35">
        <v>80</v>
      </c>
      <c r="L31" s="35"/>
      <c r="M31" s="35">
        <v>12</v>
      </c>
      <c r="N31" s="35">
        <f t="shared" si="1"/>
        <v>84.1147</v>
      </c>
      <c r="O31" s="40" t="s">
        <v>80</v>
      </c>
      <c r="P31" s="42"/>
      <c r="Q31" s="47"/>
      <c r="R31" s="44"/>
    </row>
    <row r="32" spans="1:18">
      <c r="A32" s="37" t="s">
        <v>81</v>
      </c>
      <c r="B32" s="35">
        <v>73.95</v>
      </c>
      <c r="C32" s="35"/>
      <c r="D32" s="35">
        <f t="shared" si="5"/>
        <v>14.79</v>
      </c>
      <c r="E32" s="36">
        <v>86.18</v>
      </c>
      <c r="F32" s="35"/>
      <c r="G32" s="35">
        <f t="shared" si="0"/>
        <v>43.09</v>
      </c>
      <c r="H32" s="35">
        <v>89.607</v>
      </c>
      <c r="I32" s="35"/>
      <c r="J32" s="35">
        <f t="shared" si="4"/>
        <v>13.44105</v>
      </c>
      <c r="K32" s="35">
        <v>80</v>
      </c>
      <c r="L32" s="35"/>
      <c r="M32" s="35">
        <v>12</v>
      </c>
      <c r="N32" s="35">
        <f t="shared" si="1"/>
        <v>83.32105</v>
      </c>
      <c r="O32" s="40" t="s">
        <v>82</v>
      </c>
      <c r="P32" s="42"/>
      <c r="Q32" s="47"/>
      <c r="R32" s="44"/>
    </row>
    <row r="33" spans="1:18">
      <c r="A33" s="34" t="s">
        <v>83</v>
      </c>
      <c r="B33" s="35">
        <v>74.365</v>
      </c>
      <c r="C33" s="35"/>
      <c r="D33" s="35">
        <f t="shared" si="5"/>
        <v>14.873</v>
      </c>
      <c r="E33" s="36">
        <v>84.15</v>
      </c>
      <c r="F33" s="35"/>
      <c r="G33" s="35">
        <f t="shared" si="0"/>
        <v>42.075</v>
      </c>
      <c r="H33" s="35">
        <v>85.092</v>
      </c>
      <c r="I33" s="35"/>
      <c r="J33" s="35">
        <f t="shared" si="4"/>
        <v>12.7638</v>
      </c>
      <c r="K33" s="35">
        <v>80</v>
      </c>
      <c r="L33" s="35" t="s">
        <v>68</v>
      </c>
      <c r="M33" s="35">
        <v>13.2</v>
      </c>
      <c r="N33" s="35">
        <f t="shared" si="1"/>
        <v>82.9118</v>
      </c>
      <c r="O33" s="40" t="s">
        <v>84</v>
      </c>
      <c r="P33" s="42"/>
      <c r="Q33" s="47"/>
      <c r="R33" s="44"/>
    </row>
    <row r="34" spans="1:18">
      <c r="A34" s="37" t="s">
        <v>85</v>
      </c>
      <c r="B34" s="35">
        <v>75.215</v>
      </c>
      <c r="C34" s="35"/>
      <c r="D34" s="35">
        <f t="shared" si="5"/>
        <v>15.043</v>
      </c>
      <c r="E34" s="36">
        <v>85.365</v>
      </c>
      <c r="F34" s="35"/>
      <c r="G34" s="35">
        <f t="shared" si="0"/>
        <v>42.6825</v>
      </c>
      <c r="H34" s="35">
        <v>82.879</v>
      </c>
      <c r="I34" s="35"/>
      <c r="J34" s="35">
        <f t="shared" si="4"/>
        <v>12.43185</v>
      </c>
      <c r="K34" s="35">
        <v>80</v>
      </c>
      <c r="L34" s="35" t="s">
        <v>28</v>
      </c>
      <c r="M34" s="35">
        <v>12.75</v>
      </c>
      <c r="N34" s="35">
        <f t="shared" si="1"/>
        <v>82.90735</v>
      </c>
      <c r="O34" s="40" t="s">
        <v>86</v>
      </c>
      <c r="P34" s="42"/>
      <c r="Q34" s="47"/>
      <c r="R34" s="44"/>
    </row>
    <row r="35" spans="1:18">
      <c r="A35" s="34" t="s">
        <v>87</v>
      </c>
      <c r="B35" s="35">
        <v>84.395</v>
      </c>
      <c r="C35" s="35"/>
      <c r="D35" s="35">
        <f t="shared" si="5"/>
        <v>16.879</v>
      </c>
      <c r="E35" s="36">
        <v>82.04</v>
      </c>
      <c r="F35" s="35"/>
      <c r="G35" s="35">
        <f t="shared" si="0"/>
        <v>41.02</v>
      </c>
      <c r="H35" s="35">
        <v>79.58</v>
      </c>
      <c r="I35" s="35"/>
      <c r="J35" s="35">
        <f t="shared" si="4"/>
        <v>11.937</v>
      </c>
      <c r="K35" s="35">
        <v>80</v>
      </c>
      <c r="L35" s="35" t="s">
        <v>28</v>
      </c>
      <c r="M35" s="35">
        <v>12.75</v>
      </c>
      <c r="N35" s="35">
        <f t="shared" si="1"/>
        <v>82.586</v>
      </c>
      <c r="O35" s="40" t="s">
        <v>88</v>
      </c>
      <c r="P35" s="42"/>
      <c r="Q35" s="47"/>
      <c r="R35" s="44"/>
    </row>
    <row r="36" spans="1:18">
      <c r="A36" s="34" t="s">
        <v>89</v>
      </c>
      <c r="B36" s="35">
        <v>67.77</v>
      </c>
      <c r="C36" s="35"/>
      <c r="D36" s="35">
        <f t="shared" si="5"/>
        <v>13.554</v>
      </c>
      <c r="E36" s="36">
        <v>85.14</v>
      </c>
      <c r="F36" s="35"/>
      <c r="G36" s="35">
        <f t="shared" si="0"/>
        <v>42.57</v>
      </c>
      <c r="H36" s="35">
        <v>88.546</v>
      </c>
      <c r="I36" s="35"/>
      <c r="J36" s="35">
        <f t="shared" si="4"/>
        <v>13.2819</v>
      </c>
      <c r="K36" s="35">
        <v>80</v>
      </c>
      <c r="L36" s="35"/>
      <c r="M36" s="35">
        <v>12</v>
      </c>
      <c r="N36" s="35">
        <f t="shared" si="1"/>
        <v>81.4059</v>
      </c>
      <c r="O36" s="40" t="s">
        <v>90</v>
      </c>
      <c r="P36" s="42"/>
      <c r="Q36" s="47"/>
      <c r="R36" s="44"/>
    </row>
    <row r="37" spans="1:18">
      <c r="A37" s="37" t="s">
        <v>91</v>
      </c>
      <c r="B37" s="35">
        <v>65.1</v>
      </c>
      <c r="C37" s="35"/>
      <c r="D37" s="35">
        <f t="shared" si="5"/>
        <v>13.02</v>
      </c>
      <c r="E37" s="36">
        <v>81.38</v>
      </c>
      <c r="F37" s="35"/>
      <c r="G37" s="35">
        <f t="shared" si="0"/>
        <v>40.69</v>
      </c>
      <c r="H37" s="35">
        <v>85.744</v>
      </c>
      <c r="I37" s="35"/>
      <c r="J37" s="35">
        <f t="shared" si="4"/>
        <v>12.8616</v>
      </c>
      <c r="K37" s="35">
        <v>80</v>
      </c>
      <c r="L37" s="35"/>
      <c r="M37" s="35">
        <v>12</v>
      </c>
      <c r="N37" s="35">
        <f t="shared" si="1"/>
        <v>78.5716</v>
      </c>
      <c r="O37" s="40" t="s">
        <v>92</v>
      </c>
      <c r="P37" s="42"/>
      <c r="Q37" s="47"/>
      <c r="R37" s="44"/>
    </row>
    <row r="38" spans="1:18">
      <c r="A38" s="34" t="s">
        <v>93</v>
      </c>
      <c r="B38" s="35">
        <v>42.015</v>
      </c>
      <c r="C38" s="35"/>
      <c r="D38" s="35">
        <f t="shared" si="5"/>
        <v>8.403</v>
      </c>
      <c r="E38" s="36">
        <v>84.38</v>
      </c>
      <c r="F38" s="35"/>
      <c r="G38" s="35">
        <f t="shared" si="0"/>
        <v>42.19</v>
      </c>
      <c r="H38" s="35">
        <v>80.613</v>
      </c>
      <c r="I38" s="35"/>
      <c r="J38" s="35">
        <f t="shared" si="4"/>
        <v>12.09195</v>
      </c>
      <c r="K38" s="35">
        <v>80</v>
      </c>
      <c r="L38" s="35"/>
      <c r="M38" s="35">
        <v>12</v>
      </c>
      <c r="N38" s="35">
        <f t="shared" si="1"/>
        <v>74.68495</v>
      </c>
      <c r="O38" s="40" t="s">
        <v>94</v>
      </c>
      <c r="P38" s="42"/>
      <c r="Q38" s="47"/>
      <c r="R38" s="44"/>
    </row>
    <row r="39" spans="1:18">
      <c r="A39" s="37" t="s">
        <v>95</v>
      </c>
      <c r="B39" s="35">
        <v>79.86</v>
      </c>
      <c r="C39" s="35"/>
      <c r="D39" s="35">
        <f t="shared" si="5"/>
        <v>15.972</v>
      </c>
      <c r="E39" s="36">
        <v>66.985</v>
      </c>
      <c r="F39" s="35"/>
      <c r="G39" s="35">
        <f t="shared" si="0"/>
        <v>33.4925</v>
      </c>
      <c r="H39" s="35">
        <v>73.994</v>
      </c>
      <c r="I39" s="35"/>
      <c r="J39" s="35">
        <f t="shared" si="4"/>
        <v>11.0991</v>
      </c>
      <c r="K39" s="35">
        <v>80</v>
      </c>
      <c r="L39" s="35" t="s">
        <v>96</v>
      </c>
      <c r="M39" s="35">
        <v>13.05</v>
      </c>
      <c r="N39" s="35">
        <f t="shared" si="1"/>
        <v>73.6136</v>
      </c>
      <c r="O39" s="40" t="s">
        <v>97</v>
      </c>
      <c r="P39" s="42"/>
      <c r="Q39" s="47"/>
      <c r="R39" s="44"/>
    </row>
    <row r="40" spans="1:18">
      <c r="A40" s="37" t="s">
        <v>98</v>
      </c>
      <c r="B40" s="35">
        <v>63.05</v>
      </c>
      <c r="C40" s="35"/>
      <c r="D40" s="35">
        <f t="shared" si="5"/>
        <v>12.61</v>
      </c>
      <c r="E40" s="36">
        <v>60.91</v>
      </c>
      <c r="F40" s="35"/>
      <c r="G40" s="35">
        <f t="shared" si="0"/>
        <v>30.455</v>
      </c>
      <c r="H40" s="35">
        <v>62.24</v>
      </c>
      <c r="I40" s="35"/>
      <c r="J40" s="35">
        <v>9.34</v>
      </c>
      <c r="K40" s="35">
        <v>80</v>
      </c>
      <c r="L40" s="35" t="s">
        <v>33</v>
      </c>
      <c r="M40" s="35">
        <v>15.9</v>
      </c>
      <c r="N40" s="35">
        <f t="shared" si="1"/>
        <v>68.305</v>
      </c>
      <c r="O40" s="40" t="s">
        <v>99</v>
      </c>
      <c r="P40" s="42"/>
      <c r="Q40" s="47"/>
      <c r="R40" s="44"/>
    </row>
    <row r="41" spans="1:18">
      <c r="A41" s="49" t="s">
        <v>100</v>
      </c>
      <c r="B41" s="35">
        <v>80</v>
      </c>
      <c r="C41" s="35"/>
      <c r="D41" s="35">
        <f t="shared" si="5"/>
        <v>16</v>
      </c>
      <c r="E41" s="35">
        <v>60</v>
      </c>
      <c r="F41" s="35"/>
      <c r="G41" s="35">
        <f t="shared" si="0"/>
        <v>30</v>
      </c>
      <c r="H41" s="35">
        <v>60</v>
      </c>
      <c r="I41" s="35"/>
      <c r="J41" s="35">
        <f>H41*0.15</f>
        <v>9</v>
      </c>
      <c r="K41" s="35">
        <v>80</v>
      </c>
      <c r="L41" s="35"/>
      <c r="M41" s="35">
        <v>12</v>
      </c>
      <c r="N41" s="35">
        <f t="shared" si="1"/>
        <v>67</v>
      </c>
      <c r="O41" s="40" t="s">
        <v>101</v>
      </c>
      <c r="P41" s="42"/>
      <c r="Q41" s="47"/>
      <c r="R41" s="44"/>
    </row>
    <row r="42" spans="1:18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47"/>
      <c r="R42" s="44"/>
    </row>
    <row r="43" spans="1:18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47"/>
      <c r="R43" s="44"/>
    </row>
    <row r="44" spans="1:17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48"/>
    </row>
    <row r="45" spans="1:17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48"/>
    </row>
    <row r="46" spans="1:17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48"/>
    </row>
    <row r="47" spans="1:1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48"/>
    </row>
    <row r="48" spans="1:17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48"/>
    </row>
    <row r="49" spans="1:17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48"/>
    </row>
    <row r="50" spans="1:17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48"/>
    </row>
    <row r="51" spans="1:17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48"/>
    </row>
    <row r="52" spans="1:17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48"/>
    </row>
    <row r="53" spans="1:17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48"/>
    </row>
    <row r="54" spans="1:17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48"/>
    </row>
    <row r="55" spans="1:17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48"/>
    </row>
    <row r="56" spans="1:17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48"/>
    </row>
    <row r="57" spans="1:1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48"/>
    </row>
    <row r="58" spans="1:17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48"/>
    </row>
    <row r="59" spans="1:17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48"/>
    </row>
    <row r="60" spans="1:17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48"/>
    </row>
    <row r="61" spans="1:17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48"/>
    </row>
    <row r="62" spans="1:17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48"/>
    </row>
    <row r="63" spans="1:17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48"/>
    </row>
    <row r="64" spans="1:17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48"/>
    </row>
    <row r="65" spans="1:17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48"/>
    </row>
    <row r="66" spans="1:17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48"/>
    </row>
    <row r="67" spans="1:1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48"/>
    </row>
    <row r="68" spans="1:17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48"/>
    </row>
    <row r="69" spans="17:17">
      <c r="Q69" s="48"/>
    </row>
    <row r="70" spans="17:17">
      <c r="Q70" s="48"/>
    </row>
  </sheetData>
  <sortState ref="A7:Q41">
    <sortCondition ref="N8" descending="1"/>
  </sortState>
  <mergeCells count="38">
    <mergeCell ref="A1:P1"/>
    <mergeCell ref="A2:P2"/>
    <mergeCell ref="A3:P3"/>
    <mergeCell ref="B4:D4"/>
    <mergeCell ref="E4:G4"/>
    <mergeCell ref="H4:J4"/>
    <mergeCell ref="K4:M4"/>
    <mergeCell ref="A4:A8"/>
    <mergeCell ref="B5:B6"/>
    <mergeCell ref="B7:B8"/>
    <mergeCell ref="C5:C6"/>
    <mergeCell ref="C7:C8"/>
    <mergeCell ref="D5:D6"/>
    <mergeCell ref="D7:D8"/>
    <mergeCell ref="E5:E6"/>
    <mergeCell ref="E7:E8"/>
    <mergeCell ref="F5:F6"/>
    <mergeCell ref="F7:F8"/>
    <mergeCell ref="G5:G6"/>
    <mergeCell ref="G7:G8"/>
    <mergeCell ref="H5:H6"/>
    <mergeCell ref="H7:H8"/>
    <mergeCell ref="I5:I6"/>
    <mergeCell ref="I7:I8"/>
    <mergeCell ref="J5:J6"/>
    <mergeCell ref="J7:J8"/>
    <mergeCell ref="K5:K6"/>
    <mergeCell ref="K7:K8"/>
    <mergeCell ref="L5:L6"/>
    <mergeCell ref="L7:L8"/>
    <mergeCell ref="M5:M6"/>
    <mergeCell ref="M7:M8"/>
    <mergeCell ref="N4:N8"/>
    <mergeCell ref="O4:O8"/>
    <mergeCell ref="P4:P5"/>
    <mergeCell ref="P6:P7"/>
    <mergeCell ref="Q5:Q6"/>
    <mergeCell ref="Q7:Q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workbookViewId="0">
      <selection activeCell="F21" sqref="F21"/>
    </sheetView>
  </sheetViews>
  <sheetFormatPr defaultColWidth="9" defaultRowHeight="13.5" outlineLevelCol="5"/>
  <cols>
    <col min="1" max="1" width="18.4416666666667" customWidth="1"/>
    <col min="3" max="4" width="16.6666666666667" customWidth="1"/>
  </cols>
  <sheetData>
    <row r="1" ht="20.25" spans="1:6">
      <c r="A1" s="1" t="s">
        <v>102</v>
      </c>
      <c r="B1" s="1"/>
      <c r="C1" s="1"/>
      <c r="D1" s="1"/>
      <c r="E1" s="1"/>
      <c r="F1" s="1"/>
    </row>
    <row r="2" spans="1:6">
      <c r="A2" s="2" t="s">
        <v>103</v>
      </c>
      <c r="B2" s="2" t="s">
        <v>104</v>
      </c>
      <c r="C2" s="2" t="s">
        <v>105</v>
      </c>
      <c r="D2" s="2" t="s">
        <v>106</v>
      </c>
      <c r="E2" s="2" t="s">
        <v>107</v>
      </c>
      <c r="F2" s="2" t="s">
        <v>16</v>
      </c>
    </row>
    <row r="3" spans="1:6">
      <c r="A3" s="3" t="s">
        <v>89</v>
      </c>
      <c r="B3" s="3" t="s">
        <v>108</v>
      </c>
      <c r="C3" s="25" t="s">
        <v>109</v>
      </c>
      <c r="D3" s="26">
        <v>64.2</v>
      </c>
      <c r="E3" s="26">
        <v>71.34</v>
      </c>
      <c r="F3" s="27">
        <f>AVERAGE(C3,D3,E3)</f>
        <v>67.77</v>
      </c>
    </row>
    <row r="4" spans="1:6">
      <c r="A4" s="7" t="s">
        <v>75</v>
      </c>
      <c r="B4" s="7" t="s">
        <v>110</v>
      </c>
      <c r="C4" s="28" t="s">
        <v>111</v>
      </c>
      <c r="D4" s="26">
        <v>71</v>
      </c>
      <c r="E4" s="26">
        <v>80.13</v>
      </c>
      <c r="F4" s="27">
        <f t="shared" ref="F4:F34" si="0">AVERAGE(C4,D4,E4)</f>
        <v>75.565</v>
      </c>
    </row>
    <row r="5" spans="1:6">
      <c r="A5" s="3" t="s">
        <v>63</v>
      </c>
      <c r="B5" s="3" t="s">
        <v>112</v>
      </c>
      <c r="C5" s="29" t="s">
        <v>113</v>
      </c>
      <c r="D5" s="26">
        <v>79</v>
      </c>
      <c r="E5" s="26">
        <v>79.49</v>
      </c>
      <c r="F5" s="27">
        <f t="shared" si="0"/>
        <v>79.245</v>
      </c>
    </row>
    <row r="6" spans="1:6">
      <c r="A6" s="7" t="s">
        <v>67</v>
      </c>
      <c r="B6" s="7" t="s">
        <v>114</v>
      </c>
      <c r="C6" s="28" t="s">
        <v>115</v>
      </c>
      <c r="D6" s="26">
        <v>70.3</v>
      </c>
      <c r="E6" s="26">
        <v>81.31</v>
      </c>
      <c r="F6" s="27">
        <f t="shared" si="0"/>
        <v>75.805</v>
      </c>
    </row>
    <row r="7" spans="1:6">
      <c r="A7" s="3" t="s">
        <v>55</v>
      </c>
      <c r="B7" s="3" t="s">
        <v>116</v>
      </c>
      <c r="C7" s="29" t="s">
        <v>117</v>
      </c>
      <c r="D7" s="26">
        <v>88.1</v>
      </c>
      <c r="E7" s="26">
        <v>87</v>
      </c>
      <c r="F7" s="27">
        <f t="shared" si="0"/>
        <v>87.55</v>
      </c>
    </row>
    <row r="8" spans="1:6">
      <c r="A8" s="7" t="s">
        <v>98</v>
      </c>
      <c r="B8" s="7" t="s">
        <v>118</v>
      </c>
      <c r="C8" s="28" t="s">
        <v>119</v>
      </c>
      <c r="D8" s="26">
        <v>40.9</v>
      </c>
      <c r="E8" s="26">
        <v>85.2</v>
      </c>
      <c r="F8" s="27">
        <f t="shared" si="0"/>
        <v>63.05</v>
      </c>
    </row>
    <row r="9" spans="1:6">
      <c r="A9" s="3" t="s">
        <v>50</v>
      </c>
      <c r="B9" s="3" t="s">
        <v>120</v>
      </c>
      <c r="C9" s="29" t="s">
        <v>121</v>
      </c>
      <c r="D9" s="26">
        <v>90.2</v>
      </c>
      <c r="E9" s="26">
        <v>92.43</v>
      </c>
      <c r="F9" s="27">
        <f t="shared" si="0"/>
        <v>91.315</v>
      </c>
    </row>
    <row r="10" spans="1:6">
      <c r="A10" s="7" t="s">
        <v>31</v>
      </c>
      <c r="B10" s="7" t="s">
        <v>122</v>
      </c>
      <c r="C10" s="28" t="s">
        <v>123</v>
      </c>
      <c r="D10" s="26">
        <v>96.5</v>
      </c>
      <c r="E10" s="26">
        <v>87.47</v>
      </c>
      <c r="F10" s="27">
        <f t="shared" si="0"/>
        <v>91.985</v>
      </c>
    </row>
    <row r="11" spans="1:6">
      <c r="A11" s="3" t="s">
        <v>73</v>
      </c>
      <c r="B11" s="3" t="s">
        <v>124</v>
      </c>
      <c r="C11" s="29" t="s">
        <v>125</v>
      </c>
      <c r="D11" s="26">
        <v>85</v>
      </c>
      <c r="E11" s="26">
        <v>84.17</v>
      </c>
      <c r="F11" s="27">
        <f t="shared" si="0"/>
        <v>84.585</v>
      </c>
    </row>
    <row r="12" spans="1:6">
      <c r="A12" s="7" t="s">
        <v>27</v>
      </c>
      <c r="B12" s="7" t="s">
        <v>126</v>
      </c>
      <c r="C12" s="28" t="s">
        <v>121</v>
      </c>
      <c r="D12" s="26">
        <v>85</v>
      </c>
      <c r="E12" s="26">
        <v>86.07</v>
      </c>
      <c r="F12" s="27">
        <f t="shared" si="0"/>
        <v>85.535</v>
      </c>
    </row>
    <row r="13" spans="1:6">
      <c r="A13" s="3" t="s">
        <v>87</v>
      </c>
      <c r="B13" s="3" t="s">
        <v>127</v>
      </c>
      <c r="C13" s="29" t="s">
        <v>117</v>
      </c>
      <c r="D13" s="26">
        <v>83.9</v>
      </c>
      <c r="E13" s="26">
        <v>84.89</v>
      </c>
      <c r="F13" s="27">
        <f t="shared" si="0"/>
        <v>84.395</v>
      </c>
    </row>
    <row r="14" spans="1:6">
      <c r="A14" s="7" t="s">
        <v>65</v>
      </c>
      <c r="B14" s="7" t="s">
        <v>128</v>
      </c>
      <c r="C14" s="28" t="s">
        <v>121</v>
      </c>
      <c r="D14" s="26">
        <v>68</v>
      </c>
      <c r="E14" s="26">
        <v>81.9</v>
      </c>
      <c r="F14" s="27">
        <f t="shared" si="0"/>
        <v>74.95</v>
      </c>
    </row>
    <row r="15" spans="1:6">
      <c r="A15" s="3" t="s">
        <v>43</v>
      </c>
      <c r="B15" s="3" t="s">
        <v>129</v>
      </c>
      <c r="C15" s="29" t="s">
        <v>123</v>
      </c>
      <c r="D15" s="26">
        <v>100</v>
      </c>
      <c r="E15" s="26">
        <v>87.07</v>
      </c>
      <c r="F15" s="27">
        <f t="shared" si="0"/>
        <v>93.535</v>
      </c>
    </row>
    <row r="16" spans="1:6">
      <c r="A16" s="7" t="s">
        <v>23</v>
      </c>
      <c r="B16" s="7" t="s">
        <v>130</v>
      </c>
      <c r="C16" s="28" t="s">
        <v>131</v>
      </c>
      <c r="D16" s="26">
        <v>91.6</v>
      </c>
      <c r="E16" s="26">
        <v>81.33</v>
      </c>
      <c r="F16" s="27">
        <f t="shared" si="0"/>
        <v>86.465</v>
      </c>
    </row>
    <row r="17" spans="1:6">
      <c r="A17" s="3" t="s">
        <v>77</v>
      </c>
      <c r="B17" s="3" t="s">
        <v>132</v>
      </c>
      <c r="C17" s="29" t="s">
        <v>119</v>
      </c>
      <c r="D17" s="26">
        <v>80</v>
      </c>
      <c r="E17" s="26">
        <v>85.96</v>
      </c>
      <c r="F17" s="27">
        <f t="shared" si="0"/>
        <v>82.98</v>
      </c>
    </row>
    <row r="18" spans="1:6">
      <c r="A18" s="7" t="s">
        <v>91</v>
      </c>
      <c r="B18" s="7" t="s">
        <v>133</v>
      </c>
      <c r="C18" s="28" t="s">
        <v>134</v>
      </c>
      <c r="D18" s="26">
        <v>51</v>
      </c>
      <c r="E18" s="26">
        <v>79.2</v>
      </c>
      <c r="F18" s="27">
        <f t="shared" si="0"/>
        <v>65.1</v>
      </c>
    </row>
    <row r="19" spans="1:6">
      <c r="A19" s="3" t="s">
        <v>40</v>
      </c>
      <c r="B19" s="3" t="s">
        <v>135</v>
      </c>
      <c r="C19" s="29" t="s">
        <v>136</v>
      </c>
      <c r="D19" s="26">
        <v>95</v>
      </c>
      <c r="E19" s="26">
        <v>83.39</v>
      </c>
      <c r="F19" s="27">
        <f t="shared" si="0"/>
        <v>89.195</v>
      </c>
    </row>
    <row r="20" spans="1:6">
      <c r="A20" s="7" t="s">
        <v>60</v>
      </c>
      <c r="B20" s="7" t="s">
        <v>137</v>
      </c>
      <c r="C20" s="28" t="s">
        <v>138</v>
      </c>
      <c r="D20" s="26">
        <v>76.2</v>
      </c>
      <c r="E20" s="26">
        <v>76.5</v>
      </c>
      <c r="F20" s="27">
        <f t="shared" si="0"/>
        <v>76.35</v>
      </c>
    </row>
    <row r="21" spans="1:6">
      <c r="A21" s="3" t="s">
        <v>19</v>
      </c>
      <c r="B21" s="3" t="s">
        <v>139</v>
      </c>
      <c r="C21" s="29" t="s">
        <v>140</v>
      </c>
      <c r="D21" s="26">
        <v>89.5</v>
      </c>
      <c r="E21" s="26">
        <v>85.37</v>
      </c>
      <c r="F21" s="27">
        <f t="shared" si="0"/>
        <v>87.435</v>
      </c>
    </row>
    <row r="22" spans="1:6">
      <c r="A22" s="7" t="s">
        <v>45</v>
      </c>
      <c r="B22" s="7" t="s">
        <v>141</v>
      </c>
      <c r="C22" s="28" t="s">
        <v>142</v>
      </c>
      <c r="D22" s="26">
        <v>91.6</v>
      </c>
      <c r="E22" s="26">
        <v>83.87</v>
      </c>
      <c r="F22" s="27">
        <f t="shared" si="0"/>
        <v>87.735</v>
      </c>
    </row>
    <row r="23" spans="1:6">
      <c r="A23" s="3" t="s">
        <v>38</v>
      </c>
      <c r="B23" s="3" t="s">
        <v>143</v>
      </c>
      <c r="C23" s="29" t="s">
        <v>136</v>
      </c>
      <c r="D23" s="26">
        <v>88</v>
      </c>
      <c r="E23" s="26">
        <v>82.34</v>
      </c>
      <c r="F23" s="27">
        <f t="shared" si="0"/>
        <v>85.17</v>
      </c>
    </row>
    <row r="24" spans="1:6">
      <c r="A24" s="7" t="s">
        <v>85</v>
      </c>
      <c r="B24" s="7" t="s">
        <v>144</v>
      </c>
      <c r="C24" s="28" t="s">
        <v>119</v>
      </c>
      <c r="D24" s="26">
        <v>86</v>
      </c>
      <c r="E24" s="26">
        <v>64.43</v>
      </c>
      <c r="F24" s="27">
        <f t="shared" si="0"/>
        <v>75.215</v>
      </c>
    </row>
    <row r="25" spans="1:6">
      <c r="A25" s="3" t="s">
        <v>83</v>
      </c>
      <c r="B25" s="3" t="s">
        <v>145</v>
      </c>
      <c r="C25" s="29" t="s">
        <v>131</v>
      </c>
      <c r="D25" s="26">
        <v>70</v>
      </c>
      <c r="E25" s="26">
        <v>78.73</v>
      </c>
      <c r="F25" s="27">
        <f t="shared" si="0"/>
        <v>74.365</v>
      </c>
    </row>
    <row r="26" spans="1:6">
      <c r="A26" s="7" t="s">
        <v>95</v>
      </c>
      <c r="B26" s="7" t="s">
        <v>146</v>
      </c>
      <c r="C26" s="28" t="s">
        <v>147</v>
      </c>
      <c r="D26" s="26">
        <v>81</v>
      </c>
      <c r="E26" s="26">
        <v>78.72</v>
      </c>
      <c r="F26" s="27">
        <f t="shared" si="0"/>
        <v>79.86</v>
      </c>
    </row>
    <row r="27" spans="1:6">
      <c r="A27" s="3" t="s">
        <v>53</v>
      </c>
      <c r="B27" s="3" t="s">
        <v>148</v>
      </c>
      <c r="C27" s="29" t="s">
        <v>123</v>
      </c>
      <c r="D27" s="26">
        <v>73.9</v>
      </c>
      <c r="E27" s="26">
        <v>78.34</v>
      </c>
      <c r="F27" s="27">
        <f t="shared" si="0"/>
        <v>76.12</v>
      </c>
    </row>
    <row r="28" spans="1:6">
      <c r="A28" s="7" t="s">
        <v>48</v>
      </c>
      <c r="B28" s="7" t="s">
        <v>149</v>
      </c>
      <c r="C28" s="28" t="s">
        <v>121</v>
      </c>
      <c r="D28" s="26">
        <v>81.8</v>
      </c>
      <c r="E28" s="26">
        <v>80.35</v>
      </c>
      <c r="F28" s="27">
        <f t="shared" si="0"/>
        <v>81.075</v>
      </c>
    </row>
    <row r="29" spans="1:6">
      <c r="A29" s="3" t="s">
        <v>35</v>
      </c>
      <c r="B29" s="3" t="s">
        <v>150</v>
      </c>
      <c r="C29" s="29" t="s">
        <v>151</v>
      </c>
      <c r="D29" s="26">
        <v>86.6</v>
      </c>
      <c r="E29" s="26">
        <v>86.31</v>
      </c>
      <c r="F29" s="27">
        <f t="shared" si="0"/>
        <v>86.455</v>
      </c>
    </row>
    <row r="30" spans="1:6">
      <c r="A30" s="7" t="s">
        <v>81</v>
      </c>
      <c r="B30" s="7" t="s">
        <v>152</v>
      </c>
      <c r="C30" s="28" t="s">
        <v>153</v>
      </c>
      <c r="D30" s="26">
        <v>76.8</v>
      </c>
      <c r="E30" s="26">
        <v>71.1</v>
      </c>
      <c r="F30" s="27">
        <f t="shared" si="0"/>
        <v>73.95</v>
      </c>
    </row>
    <row r="31" spans="1:6">
      <c r="A31" s="3" t="s">
        <v>79</v>
      </c>
      <c r="B31" s="3" t="s">
        <v>154</v>
      </c>
      <c r="C31" s="29" t="s">
        <v>109</v>
      </c>
      <c r="D31" s="26">
        <v>75</v>
      </c>
      <c r="E31" s="26">
        <v>85.29</v>
      </c>
      <c r="F31" s="27">
        <f t="shared" si="0"/>
        <v>80.145</v>
      </c>
    </row>
    <row r="32" spans="1:6">
      <c r="A32" s="7" t="s">
        <v>70</v>
      </c>
      <c r="B32" s="7" t="s">
        <v>155</v>
      </c>
      <c r="C32" s="28" t="s">
        <v>156</v>
      </c>
      <c r="D32" s="26">
        <v>78.3</v>
      </c>
      <c r="E32" s="26">
        <v>72.73</v>
      </c>
      <c r="F32" s="27">
        <f t="shared" si="0"/>
        <v>75.515</v>
      </c>
    </row>
    <row r="33" spans="1:6">
      <c r="A33" s="3" t="s">
        <v>93</v>
      </c>
      <c r="B33" s="3" t="s">
        <v>157</v>
      </c>
      <c r="C33" s="29" t="s">
        <v>158</v>
      </c>
      <c r="D33" s="26">
        <v>20</v>
      </c>
      <c r="E33" s="26">
        <v>64.03</v>
      </c>
      <c r="F33" s="27">
        <f t="shared" si="0"/>
        <v>42.015</v>
      </c>
    </row>
    <row r="34" spans="1:6">
      <c r="A34" s="7" t="s">
        <v>58</v>
      </c>
      <c r="B34" s="7" t="s">
        <v>159</v>
      </c>
      <c r="C34" s="28" t="s">
        <v>136</v>
      </c>
      <c r="D34" s="26">
        <v>83.1</v>
      </c>
      <c r="E34" s="26">
        <v>87.53</v>
      </c>
      <c r="F34" s="27">
        <f t="shared" si="0"/>
        <v>85.315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K14" sqref="K14"/>
    </sheetView>
  </sheetViews>
  <sheetFormatPr defaultColWidth="9" defaultRowHeight="13.5"/>
  <cols>
    <col min="1" max="1" width="17.1083333333333" customWidth="1"/>
  </cols>
  <sheetData>
    <row r="1" ht="25.5" spans="1:10">
      <c r="A1" s="10" t="s">
        <v>160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2" t="s">
        <v>103</v>
      </c>
      <c r="B2" s="2" t="s">
        <v>104</v>
      </c>
      <c r="C2" s="11" t="s">
        <v>161</v>
      </c>
      <c r="D2" s="11"/>
      <c r="E2" s="11"/>
      <c r="F2" s="11" t="s">
        <v>162</v>
      </c>
      <c r="G2" s="11"/>
      <c r="H2" s="11"/>
      <c r="I2" s="2" t="s">
        <v>163</v>
      </c>
      <c r="J2" s="2" t="s">
        <v>16</v>
      </c>
    </row>
    <row r="3" spans="1:10">
      <c r="A3" s="3" t="s">
        <v>89</v>
      </c>
      <c r="B3" s="3" t="s">
        <v>108</v>
      </c>
      <c r="C3" s="12">
        <v>87.21</v>
      </c>
      <c r="D3" s="13"/>
      <c r="E3" s="14"/>
      <c r="F3" s="15">
        <v>83.07</v>
      </c>
      <c r="G3" s="16"/>
      <c r="H3" s="17"/>
      <c r="I3" s="6">
        <f>SUM(C3:H3)</f>
        <v>170.28</v>
      </c>
      <c r="J3" s="24">
        <v>85.14</v>
      </c>
    </row>
    <row r="4" spans="1:10">
      <c r="A4" s="7" t="s">
        <v>75</v>
      </c>
      <c r="B4" s="7" t="s">
        <v>110</v>
      </c>
      <c r="C4" s="18">
        <v>89.52</v>
      </c>
      <c r="D4" s="19"/>
      <c r="E4" s="20"/>
      <c r="F4" s="15">
        <v>86.07</v>
      </c>
      <c r="G4" s="16"/>
      <c r="H4" s="17"/>
      <c r="I4" s="6">
        <f>SUM(C4:H4)</f>
        <v>175.59</v>
      </c>
      <c r="J4" s="24">
        <v>87.795</v>
      </c>
    </row>
    <row r="5" spans="1:10">
      <c r="A5" s="3" t="s">
        <v>63</v>
      </c>
      <c r="B5" s="3" t="s">
        <v>112</v>
      </c>
      <c r="C5" s="21">
        <v>89.06</v>
      </c>
      <c r="D5" s="22"/>
      <c r="E5" s="23"/>
      <c r="F5" s="15">
        <v>88.66</v>
      </c>
      <c r="G5" s="16"/>
      <c r="H5" s="17"/>
      <c r="I5" s="6">
        <f>SUM(C5:H5)</f>
        <v>177.72</v>
      </c>
      <c r="J5" s="24">
        <v>88.86</v>
      </c>
    </row>
    <row r="6" spans="1:10">
      <c r="A6" s="7" t="s">
        <v>67</v>
      </c>
      <c r="B6" s="7" t="s">
        <v>114</v>
      </c>
      <c r="C6" s="21">
        <v>89.29</v>
      </c>
      <c r="D6" s="22">
        <v>89.29</v>
      </c>
      <c r="E6" s="23">
        <v>89.29</v>
      </c>
      <c r="F6" s="15">
        <v>87.77</v>
      </c>
      <c r="G6" s="16"/>
      <c r="H6" s="17"/>
      <c r="I6" s="6">
        <f>SUM(F6,C6)</f>
        <v>177.06</v>
      </c>
      <c r="J6" s="24">
        <v>88.53</v>
      </c>
    </row>
    <row r="7" spans="1:10">
      <c r="A7" s="3" t="s">
        <v>55</v>
      </c>
      <c r="B7" s="3" t="s">
        <v>116</v>
      </c>
      <c r="C7" s="21">
        <v>69.8</v>
      </c>
      <c r="D7" s="22">
        <v>69.8</v>
      </c>
      <c r="E7" s="23">
        <v>69.8</v>
      </c>
      <c r="F7" s="15">
        <v>91.76</v>
      </c>
      <c r="G7" s="16"/>
      <c r="H7" s="17"/>
      <c r="I7" s="6">
        <f t="shared" ref="I7:I34" si="0">SUM(F7,C7)</f>
        <v>161.56</v>
      </c>
      <c r="J7" s="24">
        <v>80.78</v>
      </c>
    </row>
    <row r="8" spans="1:10">
      <c r="A8" s="7" t="s">
        <v>98</v>
      </c>
      <c r="B8" s="7" t="s">
        <v>118</v>
      </c>
      <c r="C8" s="21">
        <v>49.95</v>
      </c>
      <c r="D8" s="22">
        <v>49.95</v>
      </c>
      <c r="E8" s="23">
        <v>49.95</v>
      </c>
      <c r="F8" s="15">
        <v>71.87</v>
      </c>
      <c r="G8" s="16"/>
      <c r="H8" s="17"/>
      <c r="I8" s="6">
        <f t="shared" si="0"/>
        <v>121.82</v>
      </c>
      <c r="J8" s="24">
        <v>60.91</v>
      </c>
    </row>
    <row r="9" spans="1:10">
      <c r="A9" s="3" t="s">
        <v>50</v>
      </c>
      <c r="B9" s="3" t="s">
        <v>120</v>
      </c>
      <c r="C9" s="21">
        <v>90.81</v>
      </c>
      <c r="D9" s="22">
        <v>90.81</v>
      </c>
      <c r="E9" s="23">
        <v>90.81</v>
      </c>
      <c r="F9" s="15">
        <v>93.12</v>
      </c>
      <c r="G9" s="16"/>
      <c r="H9" s="17"/>
      <c r="I9" s="6">
        <f t="shared" si="0"/>
        <v>183.93</v>
      </c>
      <c r="J9" s="24">
        <v>91.965</v>
      </c>
    </row>
    <row r="10" spans="1:10">
      <c r="A10" s="7" t="s">
        <v>31</v>
      </c>
      <c r="B10" s="7" t="s">
        <v>122</v>
      </c>
      <c r="C10" s="21">
        <v>92.03</v>
      </c>
      <c r="D10" s="22">
        <v>92.03</v>
      </c>
      <c r="E10" s="23">
        <v>92.03</v>
      </c>
      <c r="F10" s="15">
        <v>92.39</v>
      </c>
      <c r="G10" s="16"/>
      <c r="H10" s="17"/>
      <c r="I10" s="6">
        <f t="shared" si="0"/>
        <v>184.42</v>
      </c>
      <c r="J10" s="24">
        <v>92.21</v>
      </c>
    </row>
    <row r="11" spans="1:10">
      <c r="A11" s="3" t="s">
        <v>73</v>
      </c>
      <c r="B11" s="3" t="s">
        <v>124</v>
      </c>
      <c r="C11" s="21">
        <v>89.81</v>
      </c>
      <c r="D11" s="22">
        <v>89.81</v>
      </c>
      <c r="E11" s="23">
        <v>89.81</v>
      </c>
      <c r="F11" s="15">
        <v>85.78</v>
      </c>
      <c r="G11" s="16"/>
      <c r="H11" s="17"/>
      <c r="I11" s="6">
        <f t="shared" si="0"/>
        <v>175.59</v>
      </c>
      <c r="J11" s="24">
        <v>87.795</v>
      </c>
    </row>
    <row r="12" spans="1:10">
      <c r="A12" s="7" t="s">
        <v>27</v>
      </c>
      <c r="B12" s="7" t="s">
        <v>126</v>
      </c>
      <c r="C12" s="21">
        <v>91.55</v>
      </c>
      <c r="D12" s="22">
        <v>91.55</v>
      </c>
      <c r="E12" s="23">
        <v>91.55</v>
      </c>
      <c r="F12" s="15">
        <v>92.34</v>
      </c>
      <c r="G12" s="16"/>
      <c r="H12" s="17"/>
      <c r="I12" s="6">
        <f t="shared" si="0"/>
        <v>183.89</v>
      </c>
      <c r="J12" s="24">
        <v>91.945</v>
      </c>
    </row>
    <row r="13" spans="1:10">
      <c r="A13" s="3" t="s">
        <v>87</v>
      </c>
      <c r="B13" s="3" t="s">
        <v>127</v>
      </c>
      <c r="C13" s="21">
        <v>76.97</v>
      </c>
      <c r="D13" s="22">
        <v>76.97</v>
      </c>
      <c r="E13" s="23">
        <v>76.97</v>
      </c>
      <c r="F13" s="15">
        <v>87.11</v>
      </c>
      <c r="G13" s="16"/>
      <c r="H13" s="17"/>
      <c r="I13" s="6">
        <f t="shared" si="0"/>
        <v>164.08</v>
      </c>
      <c r="J13" s="24">
        <v>82.04</v>
      </c>
    </row>
    <row r="14" spans="1:10">
      <c r="A14" s="7" t="s">
        <v>65</v>
      </c>
      <c r="B14" s="7" t="s">
        <v>128</v>
      </c>
      <c r="C14" s="21">
        <v>91.35</v>
      </c>
      <c r="D14" s="22">
        <v>91.35</v>
      </c>
      <c r="E14" s="23">
        <v>91.35</v>
      </c>
      <c r="F14" s="15">
        <v>93.1</v>
      </c>
      <c r="G14" s="16"/>
      <c r="H14" s="17"/>
      <c r="I14" s="6">
        <f t="shared" si="0"/>
        <v>184.45</v>
      </c>
      <c r="J14" s="24">
        <v>92.225</v>
      </c>
    </row>
    <row r="15" spans="1:10">
      <c r="A15" s="3" t="s">
        <v>43</v>
      </c>
      <c r="B15" s="3" t="s">
        <v>129</v>
      </c>
      <c r="C15" s="21">
        <v>92.58</v>
      </c>
      <c r="D15" s="22">
        <v>92.58</v>
      </c>
      <c r="E15" s="23">
        <v>92.58</v>
      </c>
      <c r="F15" s="15">
        <v>94.49</v>
      </c>
      <c r="G15" s="16"/>
      <c r="H15" s="17"/>
      <c r="I15" s="6">
        <f t="shared" si="0"/>
        <v>187.07</v>
      </c>
      <c r="J15" s="24">
        <v>93.535</v>
      </c>
    </row>
    <row r="16" spans="1:10">
      <c r="A16" s="7" t="s">
        <v>23</v>
      </c>
      <c r="B16" s="7" t="s">
        <v>130</v>
      </c>
      <c r="C16" s="21">
        <v>93.55</v>
      </c>
      <c r="D16" s="22">
        <v>93.55</v>
      </c>
      <c r="E16" s="23">
        <v>93.55</v>
      </c>
      <c r="F16" s="15">
        <v>85.22</v>
      </c>
      <c r="G16" s="16"/>
      <c r="H16" s="17"/>
      <c r="I16" s="6">
        <f t="shared" si="0"/>
        <v>178.77</v>
      </c>
      <c r="J16" s="24">
        <v>89.385</v>
      </c>
    </row>
    <row r="17" spans="1:10">
      <c r="A17" s="3" t="s">
        <v>77</v>
      </c>
      <c r="B17" s="3" t="s">
        <v>132</v>
      </c>
      <c r="C17" s="21">
        <v>89.58</v>
      </c>
      <c r="D17" s="22">
        <v>89.58</v>
      </c>
      <c r="E17" s="23">
        <v>89.58</v>
      </c>
      <c r="F17" s="15">
        <v>83.11</v>
      </c>
      <c r="G17" s="16"/>
      <c r="H17" s="17"/>
      <c r="I17" s="6">
        <f t="shared" si="0"/>
        <v>172.69</v>
      </c>
      <c r="J17" s="24">
        <v>86.345</v>
      </c>
    </row>
    <row r="18" spans="1:10">
      <c r="A18" s="7" t="s">
        <v>91</v>
      </c>
      <c r="B18" s="7" t="s">
        <v>133</v>
      </c>
      <c r="C18" s="21">
        <v>81.13</v>
      </c>
      <c r="D18" s="22">
        <v>81.13</v>
      </c>
      <c r="E18" s="23">
        <v>81.13</v>
      </c>
      <c r="F18" s="15">
        <v>81.63</v>
      </c>
      <c r="G18" s="16"/>
      <c r="H18" s="17"/>
      <c r="I18" s="6">
        <f t="shared" si="0"/>
        <v>162.76</v>
      </c>
      <c r="J18" s="24">
        <v>81.38</v>
      </c>
    </row>
    <row r="19" spans="1:10">
      <c r="A19" s="3" t="s">
        <v>40</v>
      </c>
      <c r="B19" s="3" t="s">
        <v>135</v>
      </c>
      <c r="C19" s="21">
        <v>92.81</v>
      </c>
      <c r="D19" s="22">
        <v>92.81</v>
      </c>
      <c r="E19" s="23">
        <v>92.81</v>
      </c>
      <c r="F19" s="15">
        <v>90.65</v>
      </c>
      <c r="G19" s="16"/>
      <c r="H19" s="17"/>
      <c r="I19" s="6">
        <f t="shared" si="0"/>
        <v>183.46</v>
      </c>
      <c r="J19" s="24">
        <v>91.73</v>
      </c>
    </row>
    <row r="20" spans="1:10">
      <c r="A20" s="7" t="s">
        <v>60</v>
      </c>
      <c r="B20" s="7" t="s">
        <v>137</v>
      </c>
      <c r="C20" s="21">
        <v>87.42</v>
      </c>
      <c r="D20" s="22">
        <v>87.42</v>
      </c>
      <c r="E20" s="23">
        <v>87.42</v>
      </c>
      <c r="F20" s="15">
        <v>89.8</v>
      </c>
      <c r="G20" s="16"/>
      <c r="H20" s="17"/>
      <c r="I20" s="6">
        <f t="shared" si="0"/>
        <v>177.22</v>
      </c>
      <c r="J20" s="24">
        <v>88.61</v>
      </c>
    </row>
    <row r="21" spans="1:10">
      <c r="A21" s="3" t="s">
        <v>19</v>
      </c>
      <c r="B21" s="3" t="s">
        <v>139</v>
      </c>
      <c r="C21" s="21">
        <v>90.87</v>
      </c>
      <c r="D21" s="22">
        <v>90.87</v>
      </c>
      <c r="E21" s="23">
        <v>90.87</v>
      </c>
      <c r="F21" s="15">
        <v>94.36</v>
      </c>
      <c r="G21" s="16"/>
      <c r="H21" s="17"/>
      <c r="I21" s="6">
        <f t="shared" si="0"/>
        <v>185.23</v>
      </c>
      <c r="J21" s="24">
        <v>92.615</v>
      </c>
    </row>
    <row r="22" spans="1:10">
      <c r="A22" s="7" t="s">
        <v>45</v>
      </c>
      <c r="B22" s="7" t="s">
        <v>141</v>
      </c>
      <c r="C22" s="21">
        <v>89.87</v>
      </c>
      <c r="D22" s="22">
        <v>89.87</v>
      </c>
      <c r="E22" s="23">
        <v>89.87</v>
      </c>
      <c r="F22" s="15">
        <v>91.37</v>
      </c>
      <c r="G22" s="16"/>
      <c r="H22" s="17"/>
      <c r="I22" s="6">
        <f t="shared" si="0"/>
        <v>181.24</v>
      </c>
      <c r="J22" s="24">
        <v>90.62</v>
      </c>
    </row>
    <row r="23" spans="1:10">
      <c r="A23" s="3" t="s">
        <v>38</v>
      </c>
      <c r="B23" s="3" t="s">
        <v>143</v>
      </c>
      <c r="C23" s="21">
        <v>91.84</v>
      </c>
      <c r="D23" s="22">
        <v>91.84</v>
      </c>
      <c r="E23" s="23">
        <v>91.84</v>
      </c>
      <c r="F23" s="15">
        <v>91.57</v>
      </c>
      <c r="G23" s="16"/>
      <c r="H23" s="17"/>
      <c r="I23" s="6">
        <f t="shared" si="0"/>
        <v>183.41</v>
      </c>
      <c r="J23" s="24">
        <v>91.705</v>
      </c>
    </row>
    <row r="24" spans="1:10">
      <c r="A24" s="7" t="s">
        <v>85</v>
      </c>
      <c r="B24" s="7" t="s">
        <v>144</v>
      </c>
      <c r="C24" s="21">
        <v>84.35</v>
      </c>
      <c r="D24" s="22">
        <v>84.35</v>
      </c>
      <c r="E24" s="23">
        <v>84.35</v>
      </c>
      <c r="F24" s="15">
        <v>86.38</v>
      </c>
      <c r="G24" s="16"/>
      <c r="H24" s="17"/>
      <c r="I24" s="6">
        <f t="shared" si="0"/>
        <v>170.73</v>
      </c>
      <c r="J24" s="24">
        <v>85.365</v>
      </c>
    </row>
    <row r="25" spans="1:10">
      <c r="A25" s="3" t="s">
        <v>83</v>
      </c>
      <c r="B25" s="3" t="s">
        <v>145</v>
      </c>
      <c r="C25" s="21">
        <v>82.03</v>
      </c>
      <c r="D25" s="22">
        <v>82.03</v>
      </c>
      <c r="E25" s="23">
        <v>82.03</v>
      </c>
      <c r="F25" s="15">
        <v>86.27</v>
      </c>
      <c r="G25" s="16"/>
      <c r="H25" s="17"/>
      <c r="I25" s="6">
        <f t="shared" si="0"/>
        <v>168.3</v>
      </c>
      <c r="J25" s="24">
        <v>84.15</v>
      </c>
    </row>
    <row r="26" spans="1:10">
      <c r="A26" s="7" t="s">
        <v>95</v>
      </c>
      <c r="B26" s="7" t="s">
        <v>146</v>
      </c>
      <c r="C26" s="21">
        <v>63.49</v>
      </c>
      <c r="D26" s="22">
        <v>63.49</v>
      </c>
      <c r="E26" s="23">
        <v>63.49</v>
      </c>
      <c r="F26" s="15">
        <v>70.48</v>
      </c>
      <c r="G26" s="16"/>
      <c r="H26" s="17"/>
      <c r="I26" s="6">
        <f t="shared" si="0"/>
        <v>133.97</v>
      </c>
      <c r="J26" s="24">
        <v>66.985</v>
      </c>
    </row>
    <row r="27" spans="1:10">
      <c r="A27" s="3" t="s">
        <v>53</v>
      </c>
      <c r="B27" s="3" t="s">
        <v>148</v>
      </c>
      <c r="C27" s="21">
        <v>90.87</v>
      </c>
      <c r="D27" s="22">
        <v>90.87</v>
      </c>
      <c r="E27" s="23">
        <v>90.87</v>
      </c>
      <c r="F27" s="15">
        <v>85.47</v>
      </c>
      <c r="G27" s="16"/>
      <c r="H27" s="17"/>
      <c r="I27" s="6">
        <f t="shared" si="0"/>
        <v>176.34</v>
      </c>
      <c r="J27" s="24">
        <v>88.17</v>
      </c>
    </row>
    <row r="28" spans="1:10">
      <c r="A28" s="7" t="s">
        <v>48</v>
      </c>
      <c r="B28" s="7" t="s">
        <v>149</v>
      </c>
      <c r="C28" s="21">
        <v>91.55</v>
      </c>
      <c r="D28" s="22">
        <v>91.55</v>
      </c>
      <c r="E28" s="23">
        <v>91.55</v>
      </c>
      <c r="F28" s="15">
        <v>90.2</v>
      </c>
      <c r="G28" s="16"/>
      <c r="H28" s="17"/>
      <c r="I28" s="6">
        <f t="shared" si="0"/>
        <v>181.75</v>
      </c>
      <c r="J28" s="24">
        <v>90.875</v>
      </c>
    </row>
    <row r="29" spans="1:10">
      <c r="A29" s="3" t="s">
        <v>35</v>
      </c>
      <c r="B29" s="3" t="s">
        <v>150</v>
      </c>
      <c r="C29" s="21">
        <v>89.94</v>
      </c>
      <c r="D29" s="22">
        <v>89.94</v>
      </c>
      <c r="E29" s="23">
        <v>89.94</v>
      </c>
      <c r="F29" s="15">
        <v>92.07</v>
      </c>
      <c r="G29" s="16"/>
      <c r="H29" s="17"/>
      <c r="I29" s="6">
        <f t="shared" si="0"/>
        <v>182.01</v>
      </c>
      <c r="J29" s="24">
        <v>91.005</v>
      </c>
    </row>
    <row r="30" spans="1:10">
      <c r="A30" s="7" t="s">
        <v>81</v>
      </c>
      <c r="B30" s="7" t="s">
        <v>152</v>
      </c>
      <c r="C30" s="21">
        <v>80</v>
      </c>
      <c r="D30" s="22">
        <v>80</v>
      </c>
      <c r="E30" s="23">
        <v>80</v>
      </c>
      <c r="F30" s="15">
        <v>92.36</v>
      </c>
      <c r="G30" s="16"/>
      <c r="H30" s="17"/>
      <c r="I30" s="6">
        <f t="shared" si="0"/>
        <v>172.36</v>
      </c>
      <c r="J30" s="24">
        <v>86.18</v>
      </c>
    </row>
    <row r="31" spans="1:10">
      <c r="A31" s="3" t="s">
        <v>79</v>
      </c>
      <c r="B31" s="3" t="s">
        <v>154</v>
      </c>
      <c r="C31" s="21">
        <v>85.52</v>
      </c>
      <c r="D31" s="22">
        <v>85.52</v>
      </c>
      <c r="E31" s="23">
        <v>85.52</v>
      </c>
      <c r="F31" s="15">
        <v>85.82</v>
      </c>
      <c r="G31" s="16"/>
      <c r="H31" s="17"/>
      <c r="I31" s="6">
        <f t="shared" si="0"/>
        <v>171.34</v>
      </c>
      <c r="J31" s="24">
        <v>85.67</v>
      </c>
    </row>
    <row r="32" spans="1:10">
      <c r="A32" s="7" t="s">
        <v>70</v>
      </c>
      <c r="B32" s="7" t="s">
        <v>155</v>
      </c>
      <c r="C32" s="21">
        <v>87.44</v>
      </c>
      <c r="D32" s="22">
        <v>87.44</v>
      </c>
      <c r="E32" s="23">
        <v>87.44</v>
      </c>
      <c r="F32" s="21">
        <v>84.47</v>
      </c>
      <c r="G32" s="22"/>
      <c r="H32" s="23"/>
      <c r="I32" s="6">
        <f t="shared" si="0"/>
        <v>171.91</v>
      </c>
      <c r="J32" s="24">
        <v>85.955</v>
      </c>
    </row>
    <row r="33" spans="1:10">
      <c r="A33" s="3" t="s">
        <v>93</v>
      </c>
      <c r="B33" s="3" t="s">
        <v>157</v>
      </c>
      <c r="C33" s="21">
        <v>84.71</v>
      </c>
      <c r="D33" s="22">
        <v>84.71</v>
      </c>
      <c r="E33" s="23">
        <v>84.71</v>
      </c>
      <c r="F33" s="15">
        <v>84.05</v>
      </c>
      <c r="G33" s="16"/>
      <c r="H33" s="17"/>
      <c r="I33" s="6">
        <f t="shared" si="0"/>
        <v>168.76</v>
      </c>
      <c r="J33" s="24">
        <v>84.38</v>
      </c>
    </row>
    <row r="34" spans="1:10">
      <c r="A34" s="7" t="s">
        <v>58</v>
      </c>
      <c r="B34" s="7" t="s">
        <v>159</v>
      </c>
      <c r="C34" s="21">
        <v>88.03</v>
      </c>
      <c r="D34" s="22">
        <v>88.03</v>
      </c>
      <c r="E34" s="23">
        <v>88.03</v>
      </c>
      <c r="F34" s="15">
        <v>89.11</v>
      </c>
      <c r="G34" s="16"/>
      <c r="H34" s="17"/>
      <c r="I34" s="6">
        <f t="shared" si="0"/>
        <v>177.14</v>
      </c>
      <c r="J34" s="24">
        <v>88.57</v>
      </c>
    </row>
  </sheetData>
  <mergeCells count="67">
    <mergeCell ref="A1:J1"/>
    <mergeCell ref="C2:E2"/>
    <mergeCell ref="F2:H2"/>
    <mergeCell ref="C3:E3"/>
    <mergeCell ref="F3:H3"/>
    <mergeCell ref="C4:E4"/>
    <mergeCell ref="F4:H4"/>
    <mergeCell ref="C5:E5"/>
    <mergeCell ref="F5:H5"/>
    <mergeCell ref="C6:E6"/>
    <mergeCell ref="F6:H6"/>
    <mergeCell ref="C7:E7"/>
    <mergeCell ref="F7:H7"/>
    <mergeCell ref="C8:E8"/>
    <mergeCell ref="F8:H8"/>
    <mergeCell ref="C9:E9"/>
    <mergeCell ref="F9:H9"/>
    <mergeCell ref="C10:E10"/>
    <mergeCell ref="F10:H10"/>
    <mergeCell ref="C11:E11"/>
    <mergeCell ref="F11:H11"/>
    <mergeCell ref="C12:E12"/>
    <mergeCell ref="F12:H12"/>
    <mergeCell ref="C13:E13"/>
    <mergeCell ref="F13:H13"/>
    <mergeCell ref="C14:E14"/>
    <mergeCell ref="F14:H14"/>
    <mergeCell ref="C15:E15"/>
    <mergeCell ref="F15:H15"/>
    <mergeCell ref="C16:E16"/>
    <mergeCell ref="F16:H16"/>
    <mergeCell ref="C17:E17"/>
    <mergeCell ref="F17:H17"/>
    <mergeCell ref="C18:E18"/>
    <mergeCell ref="F18:H18"/>
    <mergeCell ref="C19:E19"/>
    <mergeCell ref="F19:H19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workbookViewId="0">
      <selection activeCell="R7" sqref="R7"/>
    </sheetView>
  </sheetViews>
  <sheetFormatPr defaultColWidth="8.89166666666667" defaultRowHeight="13.5"/>
  <cols>
    <col min="1" max="1" width="17.4416666666667" customWidth="1"/>
    <col min="3" max="3" width="15.1083333333333" customWidth="1"/>
    <col min="4" max="5" width="13.225" customWidth="1"/>
    <col min="6" max="6" width="11.6666666666667" customWidth="1"/>
    <col min="7" max="7" width="11.8916666666667" customWidth="1"/>
  </cols>
  <sheetData>
    <row r="1" ht="20.25" spans="1:8">
      <c r="A1" s="1" t="s">
        <v>164</v>
      </c>
      <c r="B1" s="1"/>
      <c r="C1" s="1"/>
      <c r="D1" s="1"/>
      <c r="E1" s="1"/>
      <c r="F1" s="1"/>
      <c r="G1" s="1"/>
      <c r="H1" s="1"/>
    </row>
    <row r="2" spans="1:8">
      <c r="A2" s="2" t="s">
        <v>103</v>
      </c>
      <c r="B2" s="2" t="s">
        <v>104</v>
      </c>
      <c r="C2" s="2" t="s">
        <v>165</v>
      </c>
      <c r="D2" s="2" t="s">
        <v>166</v>
      </c>
      <c r="E2" s="2" t="s">
        <v>167</v>
      </c>
      <c r="F2" s="2" t="s">
        <v>168</v>
      </c>
      <c r="G2" s="2" t="s">
        <v>169</v>
      </c>
      <c r="H2" s="2" t="s">
        <v>16</v>
      </c>
    </row>
    <row r="3" spans="1:16">
      <c r="A3" s="3" t="s">
        <v>89</v>
      </c>
      <c r="B3" s="3" t="s">
        <v>108</v>
      </c>
      <c r="C3" s="4">
        <v>79</v>
      </c>
      <c r="D3" s="5">
        <v>77.21</v>
      </c>
      <c r="E3" s="4">
        <v>100</v>
      </c>
      <c r="F3" s="4">
        <v>90</v>
      </c>
      <c r="G3" s="5">
        <v>81.7</v>
      </c>
      <c r="H3" s="6">
        <f>SUM(K3,M3,P3)</f>
        <v>88.546</v>
      </c>
      <c r="I3">
        <f>AVERAGE(C3,D3)</f>
        <v>78.105</v>
      </c>
      <c r="K3">
        <f>I3*0.2</f>
        <v>15.621</v>
      </c>
      <c r="M3">
        <f>E3*0.3</f>
        <v>30</v>
      </c>
      <c r="N3">
        <f>AVERAGE(F3,G3)</f>
        <v>85.85</v>
      </c>
      <c r="P3">
        <f>N3*0.5</f>
        <v>42.925</v>
      </c>
    </row>
    <row r="4" spans="1:16">
      <c r="A4" s="7" t="s">
        <v>75</v>
      </c>
      <c r="B4" s="7" t="s">
        <v>110</v>
      </c>
      <c r="C4" s="8">
        <v>77</v>
      </c>
      <c r="D4" s="5">
        <v>87.97</v>
      </c>
      <c r="E4" s="8">
        <v>100</v>
      </c>
      <c r="F4" s="8">
        <v>84</v>
      </c>
      <c r="G4" s="5">
        <v>79</v>
      </c>
      <c r="H4" s="6">
        <f t="shared" ref="H4:H34" si="0">SUM(K4,M4,P4)</f>
        <v>87.247</v>
      </c>
      <c r="I4">
        <f t="shared" ref="I4:I34" si="1">AVERAGE(C4,D4)</f>
        <v>82.485</v>
      </c>
      <c r="K4">
        <f t="shared" ref="K4:K34" si="2">I4*0.2</f>
        <v>16.497</v>
      </c>
      <c r="M4">
        <f t="shared" ref="M4:M34" si="3">E4*0.3</f>
        <v>30</v>
      </c>
      <c r="N4">
        <f t="shared" ref="N4:N34" si="4">AVERAGE(F4,G4)</f>
        <v>81.5</v>
      </c>
      <c r="P4">
        <f t="shared" ref="P4:P34" si="5">N4*0.5</f>
        <v>40.75</v>
      </c>
    </row>
    <row r="5" spans="1:16">
      <c r="A5" s="3" t="s">
        <v>63</v>
      </c>
      <c r="B5" s="3" t="s">
        <v>112</v>
      </c>
      <c r="C5" s="9">
        <v>79</v>
      </c>
      <c r="D5" s="5">
        <v>87.21</v>
      </c>
      <c r="E5" s="9">
        <v>99</v>
      </c>
      <c r="F5" s="9">
        <v>85</v>
      </c>
      <c r="G5" s="5">
        <v>93.8</v>
      </c>
      <c r="H5" s="6">
        <f t="shared" si="0"/>
        <v>91.021</v>
      </c>
      <c r="I5">
        <f t="shared" si="1"/>
        <v>83.105</v>
      </c>
      <c r="K5">
        <f t="shared" si="2"/>
        <v>16.621</v>
      </c>
      <c r="M5">
        <f t="shared" si="3"/>
        <v>29.7</v>
      </c>
      <c r="N5">
        <f t="shared" si="4"/>
        <v>89.4</v>
      </c>
      <c r="P5">
        <f t="shared" si="5"/>
        <v>44.7</v>
      </c>
    </row>
    <row r="6" spans="1:16">
      <c r="A6" s="7" t="s">
        <v>67</v>
      </c>
      <c r="B6" s="7" t="s">
        <v>114</v>
      </c>
      <c r="C6" s="8">
        <v>79</v>
      </c>
      <c r="D6" s="5">
        <v>87.98</v>
      </c>
      <c r="E6" s="8">
        <v>96</v>
      </c>
      <c r="F6" s="8">
        <v>94</v>
      </c>
      <c r="G6" s="5">
        <v>95.2</v>
      </c>
      <c r="H6" s="6">
        <f t="shared" si="0"/>
        <v>92.798</v>
      </c>
      <c r="I6">
        <f t="shared" si="1"/>
        <v>83.49</v>
      </c>
      <c r="K6">
        <f t="shared" si="2"/>
        <v>16.698</v>
      </c>
      <c r="M6">
        <f t="shared" si="3"/>
        <v>28.8</v>
      </c>
      <c r="N6">
        <f t="shared" si="4"/>
        <v>94.6</v>
      </c>
      <c r="P6">
        <f t="shared" si="5"/>
        <v>47.3</v>
      </c>
    </row>
    <row r="7" spans="1:16">
      <c r="A7" s="3" t="s">
        <v>55</v>
      </c>
      <c r="B7" s="3" t="s">
        <v>116</v>
      </c>
      <c r="C7" s="9">
        <v>61</v>
      </c>
      <c r="D7" s="5">
        <v>80.62</v>
      </c>
      <c r="E7" s="9">
        <v>100</v>
      </c>
      <c r="F7" s="9">
        <v>81</v>
      </c>
      <c r="G7" s="5">
        <v>80</v>
      </c>
      <c r="H7" s="6">
        <f t="shared" si="0"/>
        <v>84.412</v>
      </c>
      <c r="I7">
        <f t="shared" si="1"/>
        <v>70.81</v>
      </c>
      <c r="K7">
        <f t="shared" si="2"/>
        <v>14.162</v>
      </c>
      <c r="M7">
        <f t="shared" si="3"/>
        <v>30</v>
      </c>
      <c r="N7">
        <f t="shared" si="4"/>
        <v>80.5</v>
      </c>
      <c r="P7">
        <f t="shared" si="5"/>
        <v>40.25</v>
      </c>
    </row>
    <row r="8" spans="1:16">
      <c r="A8" s="7" t="s">
        <v>98</v>
      </c>
      <c r="B8" s="7" t="s">
        <v>118</v>
      </c>
      <c r="C8" s="8">
        <v>75</v>
      </c>
      <c r="D8" s="5">
        <v>76.65</v>
      </c>
      <c r="E8" s="8">
        <v>7</v>
      </c>
      <c r="F8" s="8">
        <v>92</v>
      </c>
      <c r="G8" s="5">
        <v>87.9</v>
      </c>
      <c r="H8" s="6">
        <f t="shared" si="0"/>
        <v>62.24</v>
      </c>
      <c r="I8">
        <f t="shared" si="1"/>
        <v>75.825</v>
      </c>
      <c r="K8">
        <f t="shared" si="2"/>
        <v>15.165</v>
      </c>
      <c r="M8">
        <f t="shared" si="3"/>
        <v>2.1</v>
      </c>
      <c r="N8">
        <f t="shared" si="4"/>
        <v>89.95</v>
      </c>
      <c r="P8">
        <f t="shared" si="5"/>
        <v>44.975</v>
      </c>
    </row>
    <row r="9" spans="1:16">
      <c r="A9" s="3" t="s">
        <v>50</v>
      </c>
      <c r="B9" s="3" t="s">
        <v>120</v>
      </c>
      <c r="C9" s="9">
        <v>81</v>
      </c>
      <c r="D9" s="5">
        <v>86.49</v>
      </c>
      <c r="E9" s="9">
        <v>98</v>
      </c>
      <c r="F9" s="9">
        <v>70</v>
      </c>
      <c r="G9" s="5">
        <v>60</v>
      </c>
      <c r="H9" s="6">
        <f t="shared" si="0"/>
        <v>78.649</v>
      </c>
      <c r="I9">
        <f t="shared" si="1"/>
        <v>83.745</v>
      </c>
      <c r="K9">
        <f t="shared" si="2"/>
        <v>16.749</v>
      </c>
      <c r="M9">
        <f t="shared" si="3"/>
        <v>29.4</v>
      </c>
      <c r="N9">
        <f t="shared" si="4"/>
        <v>65</v>
      </c>
      <c r="P9">
        <f t="shared" si="5"/>
        <v>32.5</v>
      </c>
    </row>
    <row r="10" spans="1:16">
      <c r="A10" s="7" t="s">
        <v>31</v>
      </c>
      <c r="B10" s="7" t="s">
        <v>122</v>
      </c>
      <c r="C10" s="8">
        <v>87</v>
      </c>
      <c r="D10" s="5">
        <v>86.47</v>
      </c>
      <c r="E10" s="8">
        <v>100</v>
      </c>
      <c r="F10" s="8">
        <v>79</v>
      </c>
      <c r="G10" s="5">
        <v>80</v>
      </c>
      <c r="H10" s="6">
        <f t="shared" si="0"/>
        <v>87.097</v>
      </c>
      <c r="I10">
        <f t="shared" si="1"/>
        <v>86.735</v>
      </c>
      <c r="K10">
        <f t="shared" si="2"/>
        <v>17.347</v>
      </c>
      <c r="M10">
        <f t="shared" si="3"/>
        <v>30</v>
      </c>
      <c r="N10">
        <f t="shared" si="4"/>
        <v>79.5</v>
      </c>
      <c r="P10">
        <f t="shared" si="5"/>
        <v>39.75</v>
      </c>
    </row>
    <row r="11" spans="1:16">
      <c r="A11" s="3" t="s">
        <v>73</v>
      </c>
      <c r="B11" s="3" t="s">
        <v>124</v>
      </c>
      <c r="C11" s="9">
        <v>66</v>
      </c>
      <c r="D11" s="5">
        <v>87.85</v>
      </c>
      <c r="E11" s="9">
        <v>95</v>
      </c>
      <c r="F11" s="9">
        <v>85</v>
      </c>
      <c r="G11" s="5">
        <v>82</v>
      </c>
      <c r="H11" s="6">
        <f t="shared" si="0"/>
        <v>85.635</v>
      </c>
      <c r="I11">
        <f t="shared" si="1"/>
        <v>76.925</v>
      </c>
      <c r="K11">
        <f t="shared" si="2"/>
        <v>15.385</v>
      </c>
      <c r="M11">
        <f t="shared" si="3"/>
        <v>28.5</v>
      </c>
      <c r="N11">
        <f t="shared" si="4"/>
        <v>83.5</v>
      </c>
      <c r="P11">
        <f t="shared" si="5"/>
        <v>41.75</v>
      </c>
    </row>
    <row r="12" spans="1:16">
      <c r="A12" s="7" t="s">
        <v>27</v>
      </c>
      <c r="B12" s="7" t="s">
        <v>126</v>
      </c>
      <c r="C12" s="8">
        <v>89</v>
      </c>
      <c r="D12" s="5">
        <v>92.3</v>
      </c>
      <c r="E12" s="8">
        <v>98</v>
      </c>
      <c r="F12" s="8">
        <v>82</v>
      </c>
      <c r="G12" s="5">
        <v>96.2</v>
      </c>
      <c r="H12" s="6">
        <f t="shared" si="0"/>
        <v>92.08</v>
      </c>
      <c r="I12">
        <f t="shared" si="1"/>
        <v>90.65</v>
      </c>
      <c r="K12">
        <f t="shared" si="2"/>
        <v>18.13</v>
      </c>
      <c r="M12">
        <f t="shared" si="3"/>
        <v>29.4</v>
      </c>
      <c r="N12">
        <f t="shared" si="4"/>
        <v>89.1</v>
      </c>
      <c r="P12">
        <f t="shared" si="5"/>
        <v>44.55</v>
      </c>
    </row>
    <row r="13" spans="1:16">
      <c r="A13" s="3" t="s">
        <v>87</v>
      </c>
      <c r="B13" s="3" t="s">
        <v>127</v>
      </c>
      <c r="C13" s="9">
        <v>75</v>
      </c>
      <c r="D13" s="5">
        <v>83.3</v>
      </c>
      <c r="E13" s="9">
        <v>80</v>
      </c>
      <c r="F13" s="9">
        <v>79</v>
      </c>
      <c r="G13" s="5">
        <v>80</v>
      </c>
      <c r="H13" s="6">
        <f t="shared" si="0"/>
        <v>79.58</v>
      </c>
      <c r="I13">
        <f t="shared" si="1"/>
        <v>79.15</v>
      </c>
      <c r="K13">
        <f t="shared" si="2"/>
        <v>15.83</v>
      </c>
      <c r="M13">
        <f t="shared" si="3"/>
        <v>24</v>
      </c>
      <c r="N13">
        <f t="shared" si="4"/>
        <v>79.5</v>
      </c>
      <c r="P13">
        <f t="shared" si="5"/>
        <v>39.75</v>
      </c>
    </row>
    <row r="14" spans="1:16">
      <c r="A14" s="7" t="s">
        <v>65</v>
      </c>
      <c r="B14" s="7" t="s">
        <v>128</v>
      </c>
      <c r="C14" s="8">
        <v>85</v>
      </c>
      <c r="D14" s="5">
        <v>92.87</v>
      </c>
      <c r="E14" s="8">
        <v>100</v>
      </c>
      <c r="F14" s="8">
        <v>87</v>
      </c>
      <c r="G14" s="5">
        <v>82</v>
      </c>
      <c r="H14" s="6">
        <f t="shared" si="0"/>
        <v>90.037</v>
      </c>
      <c r="I14">
        <f t="shared" si="1"/>
        <v>88.935</v>
      </c>
      <c r="K14">
        <f t="shared" si="2"/>
        <v>17.787</v>
      </c>
      <c r="M14">
        <f t="shared" si="3"/>
        <v>30</v>
      </c>
      <c r="N14">
        <f t="shared" si="4"/>
        <v>84.5</v>
      </c>
      <c r="P14">
        <f t="shared" si="5"/>
        <v>42.25</v>
      </c>
    </row>
    <row r="15" spans="1:16">
      <c r="A15" s="3" t="s">
        <v>43</v>
      </c>
      <c r="B15" s="3" t="s">
        <v>129</v>
      </c>
      <c r="C15" s="9">
        <v>86</v>
      </c>
      <c r="D15" s="5">
        <v>93.3</v>
      </c>
      <c r="E15" s="9">
        <v>99</v>
      </c>
      <c r="F15" s="9">
        <v>83</v>
      </c>
      <c r="G15" s="5">
        <v>90.6</v>
      </c>
      <c r="H15" s="6">
        <f t="shared" si="0"/>
        <v>91.03</v>
      </c>
      <c r="I15">
        <f t="shared" si="1"/>
        <v>89.65</v>
      </c>
      <c r="K15">
        <f t="shared" si="2"/>
        <v>17.93</v>
      </c>
      <c r="M15">
        <f t="shared" si="3"/>
        <v>29.7</v>
      </c>
      <c r="N15">
        <f t="shared" si="4"/>
        <v>86.8</v>
      </c>
      <c r="P15">
        <f t="shared" si="5"/>
        <v>43.4</v>
      </c>
    </row>
    <row r="16" spans="1:16">
      <c r="A16" s="7" t="s">
        <v>23</v>
      </c>
      <c r="B16" s="7" t="s">
        <v>130</v>
      </c>
      <c r="C16" s="8">
        <v>81</v>
      </c>
      <c r="D16" s="5">
        <v>82.71</v>
      </c>
      <c r="E16" s="8">
        <v>100</v>
      </c>
      <c r="F16" s="8">
        <v>87</v>
      </c>
      <c r="G16" s="5">
        <v>86.3</v>
      </c>
      <c r="H16" s="6">
        <f t="shared" si="0"/>
        <v>89.696</v>
      </c>
      <c r="I16">
        <f t="shared" si="1"/>
        <v>81.855</v>
      </c>
      <c r="K16">
        <f t="shared" si="2"/>
        <v>16.371</v>
      </c>
      <c r="M16">
        <f t="shared" si="3"/>
        <v>30</v>
      </c>
      <c r="N16">
        <f t="shared" si="4"/>
        <v>86.65</v>
      </c>
      <c r="P16">
        <f t="shared" si="5"/>
        <v>43.325</v>
      </c>
    </row>
    <row r="17" spans="1:16">
      <c r="A17" s="3" t="s">
        <v>77</v>
      </c>
      <c r="B17" s="3" t="s">
        <v>132</v>
      </c>
      <c r="C17" s="9">
        <v>84</v>
      </c>
      <c r="D17" s="5">
        <v>78.79</v>
      </c>
      <c r="E17" s="9">
        <v>99</v>
      </c>
      <c r="F17" s="9">
        <v>80</v>
      </c>
      <c r="G17" s="5">
        <v>82</v>
      </c>
      <c r="H17" s="6">
        <f t="shared" si="0"/>
        <v>86.479</v>
      </c>
      <c r="I17">
        <f t="shared" si="1"/>
        <v>81.395</v>
      </c>
      <c r="K17">
        <f t="shared" si="2"/>
        <v>16.279</v>
      </c>
      <c r="M17">
        <f t="shared" si="3"/>
        <v>29.7</v>
      </c>
      <c r="N17">
        <f t="shared" si="4"/>
        <v>81</v>
      </c>
      <c r="P17">
        <f t="shared" si="5"/>
        <v>40.5</v>
      </c>
    </row>
    <row r="18" spans="1:16">
      <c r="A18" s="7" t="s">
        <v>91</v>
      </c>
      <c r="B18" s="7" t="s">
        <v>133</v>
      </c>
      <c r="C18" s="8">
        <v>77</v>
      </c>
      <c r="D18" s="5">
        <v>83.94</v>
      </c>
      <c r="E18" s="8">
        <v>98</v>
      </c>
      <c r="F18" s="8">
        <v>79</v>
      </c>
      <c r="G18" s="5">
        <v>82</v>
      </c>
      <c r="H18" s="6">
        <f t="shared" si="0"/>
        <v>85.744</v>
      </c>
      <c r="I18">
        <f t="shared" si="1"/>
        <v>80.47</v>
      </c>
      <c r="K18">
        <f t="shared" si="2"/>
        <v>16.094</v>
      </c>
      <c r="M18">
        <f t="shared" si="3"/>
        <v>29.4</v>
      </c>
      <c r="N18">
        <f t="shared" si="4"/>
        <v>80.5</v>
      </c>
      <c r="P18">
        <f t="shared" si="5"/>
        <v>40.25</v>
      </c>
    </row>
    <row r="19" spans="1:16">
      <c r="A19" s="3" t="s">
        <v>40</v>
      </c>
      <c r="B19" s="3" t="s">
        <v>135</v>
      </c>
      <c r="C19" s="9">
        <v>84</v>
      </c>
      <c r="D19" s="5">
        <v>82.64</v>
      </c>
      <c r="E19" s="9">
        <v>99</v>
      </c>
      <c r="F19" s="9">
        <v>78</v>
      </c>
      <c r="G19" s="5">
        <v>82</v>
      </c>
      <c r="H19" s="6">
        <f t="shared" si="0"/>
        <v>86.364</v>
      </c>
      <c r="I19">
        <f t="shared" si="1"/>
        <v>83.32</v>
      </c>
      <c r="K19">
        <f t="shared" si="2"/>
        <v>16.664</v>
      </c>
      <c r="M19">
        <f t="shared" si="3"/>
        <v>29.7</v>
      </c>
      <c r="N19">
        <f t="shared" si="4"/>
        <v>80</v>
      </c>
      <c r="P19">
        <f t="shared" si="5"/>
        <v>40</v>
      </c>
    </row>
    <row r="20" spans="1:16">
      <c r="A20" s="7" t="s">
        <v>60</v>
      </c>
      <c r="B20" s="7" t="s">
        <v>137</v>
      </c>
      <c r="C20" s="8">
        <v>72</v>
      </c>
      <c r="D20" s="5">
        <v>87.65</v>
      </c>
      <c r="E20" s="8">
        <v>100</v>
      </c>
      <c r="F20" s="8">
        <v>93</v>
      </c>
      <c r="G20" s="5">
        <v>90.6</v>
      </c>
      <c r="H20" s="6">
        <f t="shared" si="0"/>
        <v>91.865</v>
      </c>
      <c r="I20">
        <f t="shared" si="1"/>
        <v>79.825</v>
      </c>
      <c r="K20">
        <f t="shared" si="2"/>
        <v>15.965</v>
      </c>
      <c r="M20">
        <f t="shared" si="3"/>
        <v>30</v>
      </c>
      <c r="N20">
        <f t="shared" si="4"/>
        <v>91.8</v>
      </c>
      <c r="P20">
        <f t="shared" si="5"/>
        <v>45.9</v>
      </c>
    </row>
    <row r="21" spans="1:16">
      <c r="A21" s="3" t="s">
        <v>19</v>
      </c>
      <c r="B21" s="3" t="s">
        <v>139</v>
      </c>
      <c r="C21" s="9">
        <v>84</v>
      </c>
      <c r="D21" s="5">
        <v>85.57</v>
      </c>
      <c r="E21" s="9">
        <v>99</v>
      </c>
      <c r="F21" s="9">
        <v>95</v>
      </c>
      <c r="G21" s="5">
        <v>90</v>
      </c>
      <c r="H21" s="6">
        <f t="shared" si="0"/>
        <v>92.907</v>
      </c>
      <c r="I21">
        <f t="shared" si="1"/>
        <v>84.785</v>
      </c>
      <c r="K21">
        <f t="shared" si="2"/>
        <v>16.957</v>
      </c>
      <c r="M21">
        <f t="shared" si="3"/>
        <v>29.7</v>
      </c>
      <c r="N21">
        <f t="shared" si="4"/>
        <v>92.5</v>
      </c>
      <c r="P21">
        <f t="shared" si="5"/>
        <v>46.25</v>
      </c>
    </row>
    <row r="22" spans="1:16">
      <c r="A22" s="7" t="s">
        <v>45</v>
      </c>
      <c r="B22" s="7" t="s">
        <v>141</v>
      </c>
      <c r="C22" s="8">
        <v>87</v>
      </c>
      <c r="D22" s="5">
        <v>92.87</v>
      </c>
      <c r="E22" s="8">
        <v>96</v>
      </c>
      <c r="F22" s="8">
        <v>86</v>
      </c>
      <c r="G22" s="5">
        <v>89.5</v>
      </c>
      <c r="H22" s="6">
        <f t="shared" si="0"/>
        <v>90.662</v>
      </c>
      <c r="I22">
        <f t="shared" si="1"/>
        <v>89.935</v>
      </c>
      <c r="K22">
        <f t="shared" si="2"/>
        <v>17.987</v>
      </c>
      <c r="M22">
        <f t="shared" si="3"/>
        <v>28.8</v>
      </c>
      <c r="N22">
        <f t="shared" si="4"/>
        <v>87.75</v>
      </c>
      <c r="P22">
        <f t="shared" si="5"/>
        <v>43.875</v>
      </c>
    </row>
    <row r="23" spans="1:16">
      <c r="A23" s="3" t="s">
        <v>38</v>
      </c>
      <c r="B23" s="3" t="s">
        <v>143</v>
      </c>
      <c r="C23" s="9">
        <v>84</v>
      </c>
      <c r="D23" s="5">
        <v>79.09</v>
      </c>
      <c r="E23" s="9">
        <v>99</v>
      </c>
      <c r="F23" s="9">
        <v>84</v>
      </c>
      <c r="G23" s="5">
        <v>81</v>
      </c>
      <c r="H23" s="6">
        <f t="shared" si="0"/>
        <v>87.259</v>
      </c>
      <c r="I23">
        <f t="shared" si="1"/>
        <v>81.545</v>
      </c>
      <c r="K23">
        <f t="shared" si="2"/>
        <v>16.309</v>
      </c>
      <c r="M23">
        <f t="shared" si="3"/>
        <v>29.7</v>
      </c>
      <c r="N23">
        <f t="shared" si="4"/>
        <v>82.5</v>
      </c>
      <c r="P23">
        <f t="shared" si="5"/>
        <v>41.25</v>
      </c>
    </row>
    <row r="24" spans="1:16">
      <c r="A24" s="7" t="s">
        <v>85</v>
      </c>
      <c r="B24" s="7" t="s">
        <v>144</v>
      </c>
      <c r="C24" s="8">
        <v>73</v>
      </c>
      <c r="D24" s="5">
        <v>54.79</v>
      </c>
      <c r="E24" s="8">
        <v>94</v>
      </c>
      <c r="F24" s="8">
        <v>88</v>
      </c>
      <c r="G24" s="5">
        <v>79.6</v>
      </c>
      <c r="H24" s="6">
        <f t="shared" si="0"/>
        <v>82.879</v>
      </c>
      <c r="I24">
        <f t="shared" si="1"/>
        <v>63.895</v>
      </c>
      <c r="K24">
        <f t="shared" si="2"/>
        <v>12.779</v>
      </c>
      <c r="M24">
        <f t="shared" si="3"/>
        <v>28.2</v>
      </c>
      <c r="N24">
        <f t="shared" si="4"/>
        <v>83.8</v>
      </c>
      <c r="P24">
        <f t="shared" si="5"/>
        <v>41.9</v>
      </c>
    </row>
    <row r="25" spans="1:16">
      <c r="A25" s="3" t="s">
        <v>83</v>
      </c>
      <c r="B25" s="3" t="s">
        <v>145</v>
      </c>
      <c r="C25" s="9">
        <v>80</v>
      </c>
      <c r="D25" s="5">
        <v>84.92</v>
      </c>
      <c r="E25" s="9">
        <v>86</v>
      </c>
      <c r="F25" s="9">
        <v>81</v>
      </c>
      <c r="G25" s="5">
        <v>90.2</v>
      </c>
      <c r="H25" s="6">
        <f t="shared" si="0"/>
        <v>85.092</v>
      </c>
      <c r="I25">
        <f t="shared" si="1"/>
        <v>82.46</v>
      </c>
      <c r="K25">
        <f t="shared" si="2"/>
        <v>16.492</v>
      </c>
      <c r="M25">
        <f t="shared" si="3"/>
        <v>25.8</v>
      </c>
      <c r="N25">
        <f t="shared" si="4"/>
        <v>85.6</v>
      </c>
      <c r="P25">
        <f t="shared" si="5"/>
        <v>42.8</v>
      </c>
    </row>
    <row r="26" spans="1:16">
      <c r="A26" s="7" t="s">
        <v>95</v>
      </c>
      <c r="B26" s="7" t="s">
        <v>146</v>
      </c>
      <c r="C26" s="8">
        <v>79</v>
      </c>
      <c r="D26" s="5">
        <v>54.69</v>
      </c>
      <c r="E26" s="8">
        <v>56</v>
      </c>
      <c r="F26" s="8">
        <v>91</v>
      </c>
      <c r="G26" s="5">
        <v>84.3</v>
      </c>
      <c r="H26" s="6">
        <f t="shared" si="0"/>
        <v>73.994</v>
      </c>
      <c r="I26">
        <f t="shared" si="1"/>
        <v>66.845</v>
      </c>
      <c r="K26">
        <f t="shared" si="2"/>
        <v>13.369</v>
      </c>
      <c r="M26">
        <f t="shared" si="3"/>
        <v>16.8</v>
      </c>
      <c r="N26">
        <f t="shared" si="4"/>
        <v>87.65</v>
      </c>
      <c r="P26">
        <f t="shared" si="5"/>
        <v>43.825</v>
      </c>
    </row>
    <row r="27" spans="1:16">
      <c r="A27" s="3" t="s">
        <v>53</v>
      </c>
      <c r="B27" s="3" t="s">
        <v>148</v>
      </c>
      <c r="C27" s="9">
        <v>72</v>
      </c>
      <c r="D27" s="5">
        <v>74.42</v>
      </c>
      <c r="E27" s="9">
        <v>100</v>
      </c>
      <c r="F27" s="9">
        <v>80</v>
      </c>
      <c r="G27" s="5">
        <v>80</v>
      </c>
      <c r="H27" s="6">
        <f t="shared" si="0"/>
        <v>84.642</v>
      </c>
      <c r="I27">
        <f t="shared" si="1"/>
        <v>73.21</v>
      </c>
      <c r="K27">
        <f t="shared" si="2"/>
        <v>14.642</v>
      </c>
      <c r="M27">
        <f t="shared" si="3"/>
        <v>30</v>
      </c>
      <c r="N27">
        <f t="shared" si="4"/>
        <v>80</v>
      </c>
      <c r="P27">
        <f t="shared" si="5"/>
        <v>40</v>
      </c>
    </row>
    <row r="28" spans="1:16">
      <c r="A28" s="7" t="s">
        <v>48</v>
      </c>
      <c r="B28" s="7" t="s">
        <v>149</v>
      </c>
      <c r="C28" s="8">
        <v>81</v>
      </c>
      <c r="D28" s="5">
        <v>90.63</v>
      </c>
      <c r="E28" s="8">
        <v>100</v>
      </c>
      <c r="F28" s="8">
        <v>90</v>
      </c>
      <c r="G28" s="5">
        <v>90</v>
      </c>
      <c r="H28" s="6">
        <f t="shared" si="0"/>
        <v>92.163</v>
      </c>
      <c r="I28">
        <f t="shared" si="1"/>
        <v>85.815</v>
      </c>
      <c r="K28">
        <f t="shared" si="2"/>
        <v>17.163</v>
      </c>
      <c r="M28">
        <f t="shared" si="3"/>
        <v>30</v>
      </c>
      <c r="N28">
        <f t="shared" si="4"/>
        <v>90</v>
      </c>
      <c r="P28">
        <f t="shared" si="5"/>
        <v>45</v>
      </c>
    </row>
    <row r="29" spans="1:16">
      <c r="A29" s="3" t="s">
        <v>35</v>
      </c>
      <c r="B29" s="3" t="s">
        <v>150</v>
      </c>
      <c r="C29" s="9">
        <v>84</v>
      </c>
      <c r="D29" s="5">
        <v>90.38</v>
      </c>
      <c r="E29" s="9">
        <v>93</v>
      </c>
      <c r="F29" s="9">
        <v>81</v>
      </c>
      <c r="G29" s="5">
        <v>81</v>
      </c>
      <c r="H29" s="6">
        <f t="shared" si="0"/>
        <v>85.838</v>
      </c>
      <c r="I29">
        <f t="shared" si="1"/>
        <v>87.19</v>
      </c>
      <c r="K29">
        <f t="shared" si="2"/>
        <v>17.438</v>
      </c>
      <c r="M29">
        <f t="shared" si="3"/>
        <v>27.9</v>
      </c>
      <c r="N29">
        <f t="shared" si="4"/>
        <v>81</v>
      </c>
      <c r="P29">
        <f t="shared" si="5"/>
        <v>40.5</v>
      </c>
    </row>
    <row r="30" spans="1:16">
      <c r="A30" s="7" t="s">
        <v>81</v>
      </c>
      <c r="B30" s="7" t="s">
        <v>152</v>
      </c>
      <c r="C30" s="8">
        <v>84</v>
      </c>
      <c r="D30" s="5">
        <v>92.07</v>
      </c>
      <c r="E30" s="8">
        <v>99</v>
      </c>
      <c r="F30" s="8">
        <v>80</v>
      </c>
      <c r="G30" s="5">
        <v>89.2</v>
      </c>
      <c r="H30" s="6">
        <f t="shared" si="0"/>
        <v>89.607</v>
      </c>
      <c r="I30">
        <f t="shared" si="1"/>
        <v>88.035</v>
      </c>
      <c r="K30">
        <f t="shared" si="2"/>
        <v>17.607</v>
      </c>
      <c r="M30">
        <f t="shared" si="3"/>
        <v>29.7</v>
      </c>
      <c r="N30">
        <f t="shared" si="4"/>
        <v>84.6</v>
      </c>
      <c r="P30">
        <f t="shared" si="5"/>
        <v>42.3</v>
      </c>
    </row>
    <row r="31" spans="1:16">
      <c r="A31" s="3" t="s">
        <v>79</v>
      </c>
      <c r="B31" s="3" t="s">
        <v>154</v>
      </c>
      <c r="C31" s="9">
        <v>80</v>
      </c>
      <c r="D31" s="5">
        <v>87.38</v>
      </c>
      <c r="E31" s="9">
        <v>97</v>
      </c>
      <c r="F31" s="9">
        <v>82</v>
      </c>
      <c r="G31" s="5">
        <v>88</v>
      </c>
      <c r="H31" s="6">
        <f t="shared" si="0"/>
        <v>88.338</v>
      </c>
      <c r="I31">
        <f t="shared" si="1"/>
        <v>83.69</v>
      </c>
      <c r="K31">
        <f t="shared" si="2"/>
        <v>16.738</v>
      </c>
      <c r="M31">
        <f t="shared" si="3"/>
        <v>29.1</v>
      </c>
      <c r="N31">
        <f t="shared" si="4"/>
        <v>85</v>
      </c>
      <c r="P31">
        <f t="shared" si="5"/>
        <v>42.5</v>
      </c>
    </row>
    <row r="32" spans="1:16">
      <c r="A32" s="7" t="s">
        <v>70</v>
      </c>
      <c r="B32" s="7" t="s">
        <v>155</v>
      </c>
      <c r="C32" s="8">
        <v>69</v>
      </c>
      <c r="D32" s="5">
        <v>83.32</v>
      </c>
      <c r="E32" s="8">
        <v>97</v>
      </c>
      <c r="F32" s="8">
        <v>92</v>
      </c>
      <c r="G32" s="5">
        <v>84.3</v>
      </c>
      <c r="H32" s="6">
        <f t="shared" si="0"/>
        <v>88.407</v>
      </c>
      <c r="I32">
        <f t="shared" si="1"/>
        <v>76.16</v>
      </c>
      <c r="K32">
        <f t="shared" si="2"/>
        <v>15.232</v>
      </c>
      <c r="M32">
        <f t="shared" si="3"/>
        <v>29.1</v>
      </c>
      <c r="N32">
        <f t="shared" si="4"/>
        <v>88.15</v>
      </c>
      <c r="P32">
        <f t="shared" si="5"/>
        <v>44.075</v>
      </c>
    </row>
    <row r="33" spans="1:16">
      <c r="A33" s="3" t="s">
        <v>93</v>
      </c>
      <c r="B33" s="3" t="s">
        <v>157</v>
      </c>
      <c r="C33" s="9">
        <v>76</v>
      </c>
      <c r="D33" s="5">
        <v>92.13</v>
      </c>
      <c r="E33" s="9">
        <v>86</v>
      </c>
      <c r="F33" s="9">
        <v>82</v>
      </c>
      <c r="G33" s="5">
        <v>70</v>
      </c>
      <c r="H33" s="6">
        <f t="shared" si="0"/>
        <v>80.613</v>
      </c>
      <c r="I33">
        <f t="shared" si="1"/>
        <v>84.065</v>
      </c>
      <c r="K33">
        <f t="shared" si="2"/>
        <v>16.813</v>
      </c>
      <c r="M33">
        <f t="shared" si="3"/>
        <v>25.8</v>
      </c>
      <c r="N33">
        <f t="shared" si="4"/>
        <v>76</v>
      </c>
      <c r="P33">
        <f t="shared" si="5"/>
        <v>38</v>
      </c>
    </row>
    <row r="34" spans="1:16">
      <c r="A34" s="7" t="s">
        <v>58</v>
      </c>
      <c r="B34" s="7" t="s">
        <v>159</v>
      </c>
      <c r="C34" s="8">
        <v>84</v>
      </c>
      <c r="D34" s="5">
        <v>85.91</v>
      </c>
      <c r="E34" s="8">
        <v>93</v>
      </c>
      <c r="F34" s="8">
        <v>80</v>
      </c>
      <c r="G34" s="5">
        <v>85</v>
      </c>
      <c r="H34" s="6">
        <f t="shared" si="0"/>
        <v>86.141</v>
      </c>
      <c r="I34">
        <f t="shared" si="1"/>
        <v>84.955</v>
      </c>
      <c r="K34">
        <f t="shared" si="2"/>
        <v>16.991</v>
      </c>
      <c r="M34">
        <f t="shared" si="3"/>
        <v>27.9</v>
      </c>
      <c r="N34">
        <f t="shared" si="4"/>
        <v>82.5</v>
      </c>
      <c r="P34">
        <f t="shared" si="5"/>
        <v>41.25</v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综测</vt:lpstr>
      <vt:lpstr>德育</vt:lpstr>
      <vt:lpstr>智育</vt:lpstr>
      <vt:lpstr>身心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司硕</dc:creator>
  <cp:lastModifiedBy>黄赟</cp:lastModifiedBy>
  <dcterms:created xsi:type="dcterms:W3CDTF">2023-08-30T02:25:00Z</dcterms:created>
  <dcterms:modified xsi:type="dcterms:W3CDTF">2023-09-07T00:55:41Z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4C4D5246CAA2449CAA8AD68E78E77573_13</vt:lpwstr>
  </property>
  <property fmtid="{D5CDD505-2E9C-101B-9397-08002B2CF9AE}" pid="3" name="KSOProductBuildVer">
    <vt:lpwstr>2052-12.1.0.15120</vt:lpwstr>
  </property>
</Properties>
</file>