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definedNames>
    <definedName name="_xlnm._FilterDatabase" localSheetId="0" hidden="1">Sheet1!$A$1:$P$41</definedName>
  </definedNames>
  <calcPr calcId="144525"/>
</workbook>
</file>

<file path=xl/sharedStrings.xml><?xml version="1.0" encoding="utf-8"?>
<sst xmlns="http://schemas.openxmlformats.org/spreadsheetml/2006/main" count="66" uniqueCount="58">
  <si>
    <t>安徽中澳科技职业学院 2022  至 2023 年综合素质测评表</t>
  </si>
  <si>
    <t>系： 信艺系  班级：22Web工作室 专业：  计算机网络   辅导员：孙文娟</t>
  </si>
  <si>
    <t>学  号</t>
  </si>
  <si>
    <t>德育分数</t>
  </si>
  <si>
    <t>智育分数</t>
  </si>
  <si>
    <t>身心素质分数</t>
  </si>
  <si>
    <t>能力分数</t>
  </si>
  <si>
    <t>减分</t>
  </si>
  <si>
    <t>综合分数</t>
  </si>
  <si>
    <t>综合排名</t>
  </si>
  <si>
    <t>基准分</t>
  </si>
  <si>
    <t>加 减</t>
  </si>
  <si>
    <t>课程</t>
  </si>
  <si>
    <t>加减</t>
  </si>
  <si>
    <t xml:space="preserve">80成绩分   </t>
  </si>
  <si>
    <t>分 值</t>
  </si>
  <si>
    <t>小 计</t>
  </si>
  <si>
    <t>平均分</t>
  </si>
  <si>
    <t>小计</t>
  </si>
  <si>
    <t>总计</t>
  </si>
  <si>
    <t>80分</t>
  </si>
  <si>
    <t>分 数</t>
  </si>
  <si>
    <t>202204020301</t>
  </si>
  <si>
    <t>202204020302</t>
  </si>
  <si>
    <t>202204020303</t>
  </si>
  <si>
    <t>202204020305</t>
  </si>
  <si>
    <t>202204020307</t>
  </si>
  <si>
    <t>202204020308</t>
  </si>
  <si>
    <t>202204020309</t>
  </si>
  <si>
    <t>202204020314</t>
  </si>
  <si>
    <t>202204020324</t>
  </si>
  <si>
    <t>202204020331</t>
  </si>
  <si>
    <t>202204020339</t>
  </si>
  <si>
    <t>202204020341</t>
  </si>
  <si>
    <t>202204020342</t>
  </si>
  <si>
    <t>202204020118</t>
  </si>
  <si>
    <t>202204020109</t>
  </si>
  <si>
    <t>202204020116</t>
  </si>
  <si>
    <t>202204020119</t>
  </si>
  <si>
    <t>202204020117</t>
  </si>
  <si>
    <t>202204020122</t>
  </si>
  <si>
    <t>202204020127</t>
  </si>
  <si>
    <t>202204020135</t>
  </si>
  <si>
    <t>202201060103</t>
  </si>
  <si>
    <t>202204020208</t>
  </si>
  <si>
    <t>202204020209</t>
  </si>
  <si>
    <t>202204020218</t>
  </si>
  <si>
    <t>202204020223</t>
  </si>
  <si>
    <t>202204020234</t>
  </si>
  <si>
    <t>202204020247</t>
  </si>
  <si>
    <t>202204020248</t>
  </si>
  <si>
    <t>202204020225</t>
  </si>
  <si>
    <t>202204020104</t>
  </si>
  <si>
    <t>202201070104</t>
  </si>
  <si>
    <t>202204020141</t>
  </si>
  <si>
    <t>202204020228</t>
  </si>
  <si>
    <t>备注</t>
  </si>
  <si>
    <t xml:space="preserve"> 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</si>
</sst>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2"/>
      <color theme="1"/>
      <name val="等线 Light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9"/>
      <color theme="1"/>
      <name val="SimSun"/>
      <charset val="0"/>
    </font>
    <font>
      <sz val="11"/>
      <name val="宋体"/>
      <charset val="134"/>
      <scheme val="minor"/>
    </font>
    <font>
      <sz val="11"/>
      <name val="等线"/>
      <charset val="134"/>
    </font>
    <font>
      <sz val="9"/>
      <color indexed="8"/>
      <name val="SimSun"/>
      <charset val="0"/>
    </font>
    <font>
      <b/>
      <sz val="11"/>
      <name val="等线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tabSelected="1" zoomScale="80" zoomScaleNormal="80" workbookViewId="0">
      <selection activeCell="B3" sqref="B$1:B$1048576"/>
    </sheetView>
  </sheetViews>
  <sheetFormatPr defaultColWidth="8.75" defaultRowHeight="13.5"/>
  <cols>
    <col min="1" max="1" width="14" customWidth="1"/>
    <col min="2" max="2" width="6.75" style="1" customWidth="1"/>
    <col min="3" max="3" width="19" customWidth="1"/>
    <col min="4" max="4" width="14"/>
    <col min="5" max="5" width="7.5" customWidth="1"/>
    <col min="7" max="7" width="14"/>
    <col min="8" max="8" width="8.75" style="1"/>
    <col min="9" max="9" width="23.8916666666667" customWidth="1"/>
    <col min="10" max="10" width="10.2666666666667"/>
    <col min="12" max="12" width="15.6416666666667" customWidth="1"/>
    <col min="13" max="14" width="9"/>
    <col min="15" max="15" width="12.8916666666667"/>
    <col min="16" max="16" width="14"/>
  </cols>
  <sheetData>
    <row r="1" ht="14.25" spans="1:16">
      <c r="A1" s="2" t="s">
        <v>0</v>
      </c>
      <c r="B1" s="3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</row>
    <row r="2" ht="14.25" spans="1:16">
      <c r="A2" s="2" t="s">
        <v>1</v>
      </c>
      <c r="B2" s="3"/>
      <c r="C2" s="2"/>
      <c r="D2" s="2"/>
      <c r="E2" s="2"/>
      <c r="F2" s="2"/>
      <c r="G2" s="2"/>
      <c r="H2" s="3"/>
      <c r="I2" s="2"/>
      <c r="J2" s="2"/>
      <c r="K2" s="2"/>
      <c r="L2" s="2"/>
      <c r="M2" s="2"/>
      <c r="N2" s="2"/>
      <c r="O2" s="2"/>
      <c r="P2" s="2"/>
    </row>
    <row r="3" ht="15.4" customHeight="1" spans="1:16">
      <c r="A3" s="4" t="s">
        <v>2</v>
      </c>
      <c r="B3" s="5" t="s">
        <v>3</v>
      </c>
      <c r="C3" s="6"/>
      <c r="D3" s="6"/>
      <c r="E3" s="6" t="s">
        <v>4</v>
      </c>
      <c r="F3" s="6"/>
      <c r="G3" s="6"/>
      <c r="H3" s="5" t="s">
        <v>5</v>
      </c>
      <c r="I3" s="6"/>
      <c r="J3" s="6"/>
      <c r="K3" s="6" t="s">
        <v>6</v>
      </c>
      <c r="L3" s="6"/>
      <c r="M3" s="20"/>
      <c r="N3" s="21" t="s">
        <v>7</v>
      </c>
      <c r="O3" s="4" t="s">
        <v>8</v>
      </c>
      <c r="P3" s="4" t="s">
        <v>9</v>
      </c>
    </row>
    <row r="4" spans="1:16">
      <c r="A4" s="4"/>
      <c r="B4" s="7" t="s">
        <v>10</v>
      </c>
      <c r="C4" s="4" t="s">
        <v>11</v>
      </c>
      <c r="D4" s="8">
        <v>0.2</v>
      </c>
      <c r="E4" s="4" t="s">
        <v>12</v>
      </c>
      <c r="F4" s="4" t="s">
        <v>13</v>
      </c>
      <c r="G4" s="8">
        <v>0.5</v>
      </c>
      <c r="H4" s="9" t="s">
        <v>10</v>
      </c>
      <c r="I4" s="4" t="s">
        <v>13</v>
      </c>
      <c r="J4" s="8">
        <v>0.15</v>
      </c>
      <c r="K4" s="4" t="s">
        <v>10</v>
      </c>
      <c r="L4" s="4" t="s">
        <v>13</v>
      </c>
      <c r="M4" s="22">
        <v>0.15</v>
      </c>
      <c r="N4" s="23"/>
      <c r="O4" s="4"/>
      <c r="P4" s="4"/>
    </row>
    <row r="5" ht="27" spans="1:16">
      <c r="A5" s="4"/>
      <c r="B5" s="7" t="s">
        <v>14</v>
      </c>
      <c r="C5" s="4" t="s">
        <v>15</v>
      </c>
      <c r="D5" s="4" t="s">
        <v>16</v>
      </c>
      <c r="E5" s="4" t="s">
        <v>17</v>
      </c>
      <c r="F5" s="4" t="s">
        <v>15</v>
      </c>
      <c r="G5" s="4" t="s">
        <v>16</v>
      </c>
      <c r="H5" s="9" t="s">
        <v>17</v>
      </c>
      <c r="I5" s="4" t="s">
        <v>18</v>
      </c>
      <c r="J5" s="4" t="s">
        <v>19</v>
      </c>
      <c r="K5" s="24" t="s">
        <v>20</v>
      </c>
      <c r="L5" s="4" t="s">
        <v>21</v>
      </c>
      <c r="M5" s="25" t="s">
        <v>16</v>
      </c>
      <c r="N5" s="23"/>
      <c r="O5" s="4"/>
      <c r="P5" s="4"/>
    </row>
    <row r="6" ht="14.25" spans="1:16">
      <c r="A6" s="10" t="s">
        <v>22</v>
      </c>
      <c r="B6" s="11">
        <v>51.8</v>
      </c>
      <c r="C6" s="12"/>
      <c r="D6" s="13">
        <f>(B6+C6)*0.2</f>
        <v>10.36</v>
      </c>
      <c r="E6" s="13">
        <v>55.5609523809524</v>
      </c>
      <c r="F6" s="12">
        <v>0</v>
      </c>
      <c r="G6" s="13">
        <f>(E6+F6)*0.5</f>
        <v>27.7804761904762</v>
      </c>
      <c r="H6" s="11">
        <v>69.101</v>
      </c>
      <c r="I6" s="26">
        <v>4</v>
      </c>
      <c r="J6" s="13">
        <f>(H6+I6)*0.15</f>
        <v>10.96515</v>
      </c>
      <c r="K6" s="12">
        <v>80</v>
      </c>
      <c r="L6" s="12">
        <f>-2</f>
        <v>-2</v>
      </c>
      <c r="M6" s="12">
        <f t="shared" ref="M6:M22" si="0">(K6+L6)*0.15</f>
        <v>11.7</v>
      </c>
      <c r="N6" s="26">
        <v>3.5</v>
      </c>
      <c r="O6" s="13">
        <f>(D6+G6+J6+M6-N6)</f>
        <v>57.3056261904762</v>
      </c>
      <c r="P6" s="27">
        <v>28</v>
      </c>
    </row>
    <row r="7" ht="14.25" spans="1:16">
      <c r="A7" s="10" t="s">
        <v>23</v>
      </c>
      <c r="B7" s="11">
        <v>47.6</v>
      </c>
      <c r="C7" s="12"/>
      <c r="D7" s="13">
        <f t="shared" ref="D7:D12" si="1">(B7+C7)*0.2</f>
        <v>9.52</v>
      </c>
      <c r="E7" s="13">
        <v>55.4261904761905</v>
      </c>
      <c r="F7" s="12">
        <v>0</v>
      </c>
      <c r="G7" s="13">
        <f t="shared" ref="G7:G39" si="2">(E7+F7)*0.5</f>
        <v>27.7130952380952</v>
      </c>
      <c r="H7" s="11">
        <v>73.163</v>
      </c>
      <c r="I7" s="26">
        <v>2</v>
      </c>
      <c r="J7" s="13">
        <f t="shared" ref="J7:J39" si="3">(H7+I7)*0.15</f>
        <v>11.27445</v>
      </c>
      <c r="K7" s="12">
        <v>80</v>
      </c>
      <c r="L7" s="12">
        <v>-2</v>
      </c>
      <c r="M7" s="12">
        <f t="shared" si="0"/>
        <v>11.7</v>
      </c>
      <c r="N7" s="26"/>
      <c r="O7" s="13">
        <f t="shared" ref="O7:O39" si="4">(D7+G7+J7+M7-N7)</f>
        <v>60.2075452380952</v>
      </c>
      <c r="P7" s="27">
        <v>27</v>
      </c>
    </row>
    <row r="8" ht="14.25" spans="1:16">
      <c r="A8" s="14" t="s">
        <v>24</v>
      </c>
      <c r="B8" s="11">
        <v>81.02</v>
      </c>
      <c r="C8" s="12"/>
      <c r="D8" s="13">
        <f t="shared" si="1"/>
        <v>16.204</v>
      </c>
      <c r="E8" s="13">
        <v>53.8509523809524</v>
      </c>
      <c r="F8" s="12">
        <v>0</v>
      </c>
      <c r="G8" s="13">
        <f t="shared" si="2"/>
        <v>26.9254761904762</v>
      </c>
      <c r="H8" s="11">
        <v>86.561</v>
      </c>
      <c r="I8" s="26">
        <v>4</v>
      </c>
      <c r="J8" s="13">
        <f t="shared" si="3"/>
        <v>13.58415</v>
      </c>
      <c r="K8" s="12">
        <v>80</v>
      </c>
      <c r="L8" s="12">
        <f>1</f>
        <v>1</v>
      </c>
      <c r="M8" s="12">
        <f t="shared" si="0"/>
        <v>12.15</v>
      </c>
      <c r="N8" s="26">
        <v>4</v>
      </c>
      <c r="O8" s="13">
        <f t="shared" si="4"/>
        <v>64.8636261904762</v>
      </c>
      <c r="P8" s="27">
        <v>24</v>
      </c>
    </row>
    <row r="9" ht="14.25" spans="1:16">
      <c r="A9" s="14" t="s">
        <v>25</v>
      </c>
      <c r="B9" s="11">
        <v>83.6</v>
      </c>
      <c r="C9" s="12"/>
      <c r="D9" s="13">
        <f t="shared" si="1"/>
        <v>16.72</v>
      </c>
      <c r="E9" s="13">
        <v>85.1267857142857</v>
      </c>
      <c r="F9" s="12">
        <v>0</v>
      </c>
      <c r="G9" s="13">
        <f t="shared" si="2"/>
        <v>42.5633928571429</v>
      </c>
      <c r="H9" s="15">
        <v>85.631</v>
      </c>
      <c r="I9" s="26">
        <v>5</v>
      </c>
      <c r="J9" s="13">
        <f t="shared" si="3"/>
        <v>13.59465</v>
      </c>
      <c r="K9" s="12">
        <v>80</v>
      </c>
      <c r="L9" s="12">
        <v>17</v>
      </c>
      <c r="M9" s="12">
        <f t="shared" si="0"/>
        <v>14.55</v>
      </c>
      <c r="N9" s="26"/>
      <c r="O9" s="13">
        <f t="shared" si="4"/>
        <v>87.4280428571429</v>
      </c>
      <c r="P9" s="27">
        <v>4</v>
      </c>
    </row>
    <row r="10" ht="14.25" spans="1:16">
      <c r="A10" s="14" t="s">
        <v>26</v>
      </c>
      <c r="B10" s="11">
        <v>36.66</v>
      </c>
      <c r="C10" s="12"/>
      <c r="D10" s="13">
        <f t="shared" si="1"/>
        <v>7.332</v>
      </c>
      <c r="E10" s="13">
        <v>53.4115476190476</v>
      </c>
      <c r="F10" s="12">
        <v>0</v>
      </c>
      <c r="G10" s="13">
        <f t="shared" si="2"/>
        <v>26.7057738095238</v>
      </c>
      <c r="H10" s="15">
        <v>74.671</v>
      </c>
      <c r="I10" s="26">
        <v>4</v>
      </c>
      <c r="J10" s="13">
        <f t="shared" si="3"/>
        <v>11.80065</v>
      </c>
      <c r="K10" s="12">
        <v>80</v>
      </c>
      <c r="L10" s="12">
        <v>-2</v>
      </c>
      <c r="M10" s="12">
        <f t="shared" si="0"/>
        <v>11.7</v>
      </c>
      <c r="N10" s="26">
        <v>9.5</v>
      </c>
      <c r="O10" s="13">
        <f t="shared" si="4"/>
        <v>48.0384238095238</v>
      </c>
      <c r="P10" s="27">
        <v>30</v>
      </c>
    </row>
    <row r="11" ht="14.25" spans="1:16">
      <c r="A11" s="16" t="s">
        <v>27</v>
      </c>
      <c r="B11" s="11">
        <v>76.28</v>
      </c>
      <c r="C11" s="12"/>
      <c r="D11" s="13">
        <f t="shared" si="1"/>
        <v>15.256</v>
      </c>
      <c r="E11" s="13">
        <v>79.6440476190476</v>
      </c>
      <c r="F11" s="12">
        <v>0</v>
      </c>
      <c r="G11" s="13">
        <f t="shared" si="2"/>
        <v>39.8220238095238</v>
      </c>
      <c r="H11" s="15">
        <v>62.434</v>
      </c>
      <c r="I11" s="26">
        <v>7</v>
      </c>
      <c r="J11" s="13">
        <f t="shared" si="3"/>
        <v>10.4151</v>
      </c>
      <c r="K11" s="12">
        <v>80</v>
      </c>
      <c r="L11" s="12">
        <v>24</v>
      </c>
      <c r="M11" s="12">
        <f t="shared" si="0"/>
        <v>15.6</v>
      </c>
      <c r="N11" s="26">
        <v>1</v>
      </c>
      <c r="O11" s="13">
        <f t="shared" si="4"/>
        <v>80.0931238095238</v>
      </c>
      <c r="P11" s="27">
        <v>12</v>
      </c>
    </row>
    <row r="12" ht="14.25" spans="1:16">
      <c r="A12" s="14" t="s">
        <v>28</v>
      </c>
      <c r="B12" s="11">
        <v>78.6</v>
      </c>
      <c r="C12" s="12"/>
      <c r="D12" s="13">
        <f t="shared" si="1"/>
        <v>15.72</v>
      </c>
      <c r="E12" s="13">
        <v>62.9334523809524</v>
      </c>
      <c r="F12" s="12">
        <v>0</v>
      </c>
      <c r="G12" s="13">
        <f t="shared" si="2"/>
        <v>31.4667261904762</v>
      </c>
      <c r="H12" s="15">
        <v>77.76</v>
      </c>
      <c r="I12" s="26">
        <v>4</v>
      </c>
      <c r="J12" s="13">
        <f t="shared" si="3"/>
        <v>12.264</v>
      </c>
      <c r="K12" s="12">
        <v>80</v>
      </c>
      <c r="L12" s="12">
        <v>15</v>
      </c>
      <c r="M12" s="12">
        <f t="shared" si="0"/>
        <v>14.25</v>
      </c>
      <c r="N12" s="26"/>
      <c r="O12" s="13">
        <f t="shared" si="4"/>
        <v>73.7007261904762</v>
      </c>
      <c r="P12" s="27">
        <v>22</v>
      </c>
    </row>
    <row r="13" ht="14.25" spans="1:16">
      <c r="A13" s="14" t="s">
        <v>29</v>
      </c>
      <c r="B13" s="11">
        <v>84.3</v>
      </c>
      <c r="C13" s="12"/>
      <c r="D13" s="13">
        <f t="shared" ref="D13:D39" si="5">(B13+C13)*0.2</f>
        <v>16.86</v>
      </c>
      <c r="E13" s="13">
        <v>81.335119047619</v>
      </c>
      <c r="F13" s="12">
        <v>0</v>
      </c>
      <c r="G13" s="13">
        <f t="shared" si="2"/>
        <v>40.6675595238095</v>
      </c>
      <c r="H13" s="15">
        <v>87.966</v>
      </c>
      <c r="I13" s="26">
        <v>4</v>
      </c>
      <c r="J13" s="13">
        <f t="shared" si="3"/>
        <v>13.7949</v>
      </c>
      <c r="K13" s="12">
        <v>80</v>
      </c>
      <c r="L13" s="12">
        <v>7</v>
      </c>
      <c r="M13" s="12">
        <f t="shared" si="0"/>
        <v>13.05</v>
      </c>
      <c r="N13" s="26"/>
      <c r="O13" s="13">
        <f t="shared" si="4"/>
        <v>84.3724595238095</v>
      </c>
      <c r="P13" s="27">
        <v>5</v>
      </c>
    </row>
    <row r="14" ht="14.25" spans="1:16">
      <c r="A14" s="14" t="s">
        <v>30</v>
      </c>
      <c r="B14" s="11">
        <v>46.86</v>
      </c>
      <c r="C14" s="12"/>
      <c r="D14" s="13">
        <f t="shared" si="5"/>
        <v>9.372</v>
      </c>
      <c r="E14" s="13">
        <v>62.420119047619</v>
      </c>
      <c r="F14" s="12">
        <v>0</v>
      </c>
      <c r="G14" s="13">
        <f t="shared" si="2"/>
        <v>31.2100595238095</v>
      </c>
      <c r="H14" s="15">
        <v>72.107</v>
      </c>
      <c r="I14" s="26">
        <v>7</v>
      </c>
      <c r="J14" s="13">
        <f t="shared" si="3"/>
        <v>11.86605</v>
      </c>
      <c r="K14" s="12">
        <v>80</v>
      </c>
      <c r="L14" s="12">
        <v>-1</v>
      </c>
      <c r="M14" s="12">
        <f t="shared" si="0"/>
        <v>11.85</v>
      </c>
      <c r="N14" s="26">
        <v>0.5</v>
      </c>
      <c r="O14" s="13">
        <f t="shared" si="4"/>
        <v>63.7981095238095</v>
      </c>
      <c r="P14" s="27">
        <v>25</v>
      </c>
    </row>
    <row r="15" ht="14.25" spans="1:16">
      <c r="A15" s="16" t="s">
        <v>31</v>
      </c>
      <c r="B15" s="11">
        <v>92.76</v>
      </c>
      <c r="C15" s="12"/>
      <c r="D15" s="13">
        <f t="shared" si="5"/>
        <v>18.552</v>
      </c>
      <c r="E15" s="13">
        <v>89.1866666666667</v>
      </c>
      <c r="F15" s="12">
        <v>0</v>
      </c>
      <c r="G15" s="13">
        <f t="shared" si="2"/>
        <v>44.5933333333333</v>
      </c>
      <c r="H15" s="15">
        <v>89.305</v>
      </c>
      <c r="I15" s="26">
        <v>4</v>
      </c>
      <c r="J15" s="13">
        <f t="shared" si="3"/>
        <v>13.99575</v>
      </c>
      <c r="K15" s="12">
        <v>80</v>
      </c>
      <c r="L15" s="12">
        <v>0</v>
      </c>
      <c r="M15" s="12">
        <f t="shared" si="0"/>
        <v>12</v>
      </c>
      <c r="N15" s="26"/>
      <c r="O15" s="13">
        <f t="shared" si="4"/>
        <v>89.1410833333333</v>
      </c>
      <c r="P15" s="27">
        <v>2</v>
      </c>
    </row>
    <row r="16" ht="14.25" spans="1:16">
      <c r="A16" s="16" t="s">
        <v>32</v>
      </c>
      <c r="B16" s="11">
        <v>79.2</v>
      </c>
      <c r="C16" s="12"/>
      <c r="D16" s="13">
        <f t="shared" si="5"/>
        <v>15.84</v>
      </c>
      <c r="E16" s="13">
        <v>74.4544047619048</v>
      </c>
      <c r="F16" s="12">
        <v>0</v>
      </c>
      <c r="G16" s="13">
        <f t="shared" si="2"/>
        <v>37.2272023809524</v>
      </c>
      <c r="H16" s="15">
        <v>82.173</v>
      </c>
      <c r="I16" s="26">
        <v>5</v>
      </c>
      <c r="J16" s="13">
        <f t="shared" si="3"/>
        <v>13.07595</v>
      </c>
      <c r="K16" s="12">
        <v>80</v>
      </c>
      <c r="L16" s="12">
        <v>8</v>
      </c>
      <c r="M16" s="12">
        <f t="shared" si="0"/>
        <v>13.2</v>
      </c>
      <c r="N16" s="26"/>
      <c r="O16" s="13">
        <f t="shared" si="4"/>
        <v>79.3431523809524</v>
      </c>
      <c r="P16" s="27">
        <v>13</v>
      </c>
    </row>
    <row r="17" ht="14.25" spans="1:16">
      <c r="A17" s="16" t="s">
        <v>33</v>
      </c>
      <c r="B17" s="11">
        <v>55.04</v>
      </c>
      <c r="C17" s="12"/>
      <c r="D17" s="13">
        <f t="shared" si="5"/>
        <v>11.008</v>
      </c>
      <c r="E17" s="13">
        <v>67.8271428571428</v>
      </c>
      <c r="F17" s="12">
        <v>0</v>
      </c>
      <c r="G17" s="13">
        <f t="shared" si="2"/>
        <v>33.9135714285714</v>
      </c>
      <c r="H17" s="15">
        <v>83.698</v>
      </c>
      <c r="I17" s="26">
        <v>4</v>
      </c>
      <c r="J17" s="13">
        <f t="shared" si="3"/>
        <v>13.1547</v>
      </c>
      <c r="K17" s="12">
        <v>80</v>
      </c>
      <c r="L17" s="12">
        <f>15</f>
        <v>15</v>
      </c>
      <c r="M17" s="12">
        <f t="shared" si="0"/>
        <v>14.25</v>
      </c>
      <c r="N17" s="26">
        <v>23</v>
      </c>
      <c r="O17" s="13">
        <f t="shared" si="4"/>
        <v>49.3262714285714</v>
      </c>
      <c r="P17" s="27">
        <v>29</v>
      </c>
    </row>
    <row r="18" ht="14.25" spans="1:16">
      <c r="A18" s="14" t="s">
        <v>34</v>
      </c>
      <c r="B18" s="11">
        <v>39.8</v>
      </c>
      <c r="C18" s="12"/>
      <c r="D18" s="13">
        <f t="shared" si="5"/>
        <v>7.96</v>
      </c>
      <c r="E18" s="13">
        <v>36.3916666666667</v>
      </c>
      <c r="F18" s="12">
        <v>0</v>
      </c>
      <c r="G18" s="13">
        <f t="shared" si="2"/>
        <v>18.1958333333334</v>
      </c>
      <c r="H18" s="15">
        <v>65.871</v>
      </c>
      <c r="I18" s="26">
        <v>4</v>
      </c>
      <c r="J18" s="13">
        <f t="shared" si="3"/>
        <v>10.48065</v>
      </c>
      <c r="K18" s="12">
        <v>80</v>
      </c>
      <c r="L18" s="12"/>
      <c r="M18" s="12">
        <f t="shared" si="0"/>
        <v>12</v>
      </c>
      <c r="N18" s="26">
        <v>14</v>
      </c>
      <c r="O18" s="13">
        <f t="shared" si="4"/>
        <v>34.6364833333334</v>
      </c>
      <c r="P18" s="27">
        <v>31</v>
      </c>
    </row>
    <row r="19" ht="14.25" spans="1:16">
      <c r="A19" s="16" t="s">
        <v>35</v>
      </c>
      <c r="B19" s="11">
        <v>68.14</v>
      </c>
      <c r="C19" s="12"/>
      <c r="D19" s="13">
        <f t="shared" si="5"/>
        <v>13.628</v>
      </c>
      <c r="E19" s="13">
        <v>76.595</v>
      </c>
      <c r="F19" s="12">
        <v>0</v>
      </c>
      <c r="G19" s="13">
        <f t="shared" si="2"/>
        <v>38.2975</v>
      </c>
      <c r="H19" s="15">
        <v>87.2075</v>
      </c>
      <c r="I19" s="26">
        <v>4</v>
      </c>
      <c r="J19" s="13">
        <f t="shared" si="3"/>
        <v>13.681125</v>
      </c>
      <c r="K19" s="12">
        <v>80</v>
      </c>
      <c r="L19" s="12">
        <v>10</v>
      </c>
      <c r="M19" s="12">
        <f t="shared" si="0"/>
        <v>13.5</v>
      </c>
      <c r="N19" s="26"/>
      <c r="O19" s="13">
        <f t="shared" si="4"/>
        <v>79.106625</v>
      </c>
      <c r="P19" s="27">
        <v>14</v>
      </c>
    </row>
    <row r="20" ht="14.25" spans="1:16">
      <c r="A20" s="14" t="s">
        <v>36</v>
      </c>
      <c r="B20" s="11">
        <v>85.648</v>
      </c>
      <c r="C20" s="12"/>
      <c r="D20" s="13">
        <f t="shared" si="5"/>
        <v>17.1296</v>
      </c>
      <c r="E20" s="13">
        <v>81.3010714285714</v>
      </c>
      <c r="F20" s="12">
        <v>0</v>
      </c>
      <c r="G20" s="13">
        <f t="shared" si="2"/>
        <v>40.6505357142857</v>
      </c>
      <c r="H20" s="15">
        <v>84.743</v>
      </c>
      <c r="I20" s="26">
        <v>4</v>
      </c>
      <c r="J20" s="13">
        <f t="shared" si="3"/>
        <v>13.31145</v>
      </c>
      <c r="K20" s="12">
        <v>80</v>
      </c>
      <c r="L20" s="12">
        <v>-1</v>
      </c>
      <c r="M20" s="12">
        <f t="shared" si="0"/>
        <v>11.85</v>
      </c>
      <c r="N20" s="26"/>
      <c r="O20" s="13">
        <f t="shared" si="4"/>
        <v>82.9415857142857</v>
      </c>
      <c r="P20" s="27">
        <v>8</v>
      </c>
    </row>
    <row r="21" ht="14.25" spans="1:16">
      <c r="A21" s="16" t="s">
        <v>37</v>
      </c>
      <c r="B21" s="11">
        <v>82.378</v>
      </c>
      <c r="C21" s="12"/>
      <c r="D21" s="13">
        <f t="shared" si="5"/>
        <v>16.4756</v>
      </c>
      <c r="E21" s="13">
        <v>78.9204761904762</v>
      </c>
      <c r="F21" s="12">
        <v>0</v>
      </c>
      <c r="G21" s="13">
        <f t="shared" si="2"/>
        <v>39.4602380952381</v>
      </c>
      <c r="H21" s="15">
        <v>84.044</v>
      </c>
      <c r="I21" s="26">
        <v>4</v>
      </c>
      <c r="J21" s="13">
        <f t="shared" si="3"/>
        <v>13.2066</v>
      </c>
      <c r="K21" s="12">
        <v>80</v>
      </c>
      <c r="L21" s="12">
        <v>10</v>
      </c>
      <c r="M21" s="12">
        <f t="shared" si="0"/>
        <v>13.5</v>
      </c>
      <c r="N21" s="26"/>
      <c r="O21" s="13">
        <f t="shared" si="4"/>
        <v>82.6424380952381</v>
      </c>
      <c r="P21" s="27">
        <v>9</v>
      </c>
    </row>
    <row r="22" ht="14.25" spans="1:16">
      <c r="A22" s="14" t="s">
        <v>38</v>
      </c>
      <c r="B22" s="11">
        <v>75.798</v>
      </c>
      <c r="C22" s="12"/>
      <c r="D22" s="13">
        <f t="shared" si="5"/>
        <v>15.1596</v>
      </c>
      <c r="E22" s="13">
        <v>72.1796428571429</v>
      </c>
      <c r="F22" s="12">
        <v>0</v>
      </c>
      <c r="G22" s="13">
        <f t="shared" si="2"/>
        <v>36.0898214285714</v>
      </c>
      <c r="H22" s="15">
        <v>87.981</v>
      </c>
      <c r="I22" s="26">
        <v>4</v>
      </c>
      <c r="J22" s="13">
        <f t="shared" si="3"/>
        <v>13.79715</v>
      </c>
      <c r="K22" s="12">
        <v>80</v>
      </c>
      <c r="L22" s="12"/>
      <c r="M22" s="12">
        <f t="shared" si="0"/>
        <v>12</v>
      </c>
      <c r="N22" s="26"/>
      <c r="O22" s="13">
        <f t="shared" si="4"/>
        <v>77.0465714285714</v>
      </c>
      <c r="P22" s="27">
        <v>16</v>
      </c>
    </row>
    <row r="23" ht="14.25" spans="1:16">
      <c r="A23" s="14" t="s">
        <v>39</v>
      </c>
      <c r="B23" s="11">
        <v>82.564</v>
      </c>
      <c r="C23" s="12"/>
      <c r="D23" s="13">
        <f t="shared" si="5"/>
        <v>16.5128</v>
      </c>
      <c r="E23" s="13">
        <v>81.3203571428571</v>
      </c>
      <c r="F23" s="12">
        <v>0</v>
      </c>
      <c r="G23" s="13">
        <f t="shared" si="2"/>
        <v>40.6601785714286</v>
      </c>
      <c r="H23" s="15">
        <v>89.831</v>
      </c>
      <c r="I23" s="26">
        <v>4</v>
      </c>
      <c r="J23" s="13">
        <f t="shared" si="3"/>
        <v>14.07465</v>
      </c>
      <c r="K23" s="12">
        <v>80</v>
      </c>
      <c r="L23" s="12"/>
      <c r="M23" s="12">
        <f t="shared" ref="M23:M33" si="6">(K23+L23)*0.15</f>
        <v>12</v>
      </c>
      <c r="N23" s="26"/>
      <c r="O23" s="13">
        <f t="shared" si="4"/>
        <v>83.2476285714286</v>
      </c>
      <c r="P23" s="27">
        <v>7</v>
      </c>
    </row>
    <row r="24" ht="14.25" spans="1:16">
      <c r="A24" s="16" t="s">
        <v>40</v>
      </c>
      <c r="B24" s="11">
        <v>79.284</v>
      </c>
      <c r="C24" s="12"/>
      <c r="D24" s="13">
        <f t="shared" si="5"/>
        <v>15.8568</v>
      </c>
      <c r="E24" s="13">
        <v>78.5084523809524</v>
      </c>
      <c r="F24" s="12">
        <v>0</v>
      </c>
      <c r="G24" s="13">
        <f t="shared" si="2"/>
        <v>39.2542261904762</v>
      </c>
      <c r="H24" s="15">
        <v>88.611</v>
      </c>
      <c r="I24" s="26">
        <v>4</v>
      </c>
      <c r="J24" s="13">
        <f t="shared" si="3"/>
        <v>13.89165</v>
      </c>
      <c r="K24" s="12">
        <v>80</v>
      </c>
      <c r="L24" s="12">
        <v>16</v>
      </c>
      <c r="M24" s="12">
        <f t="shared" si="6"/>
        <v>14.4</v>
      </c>
      <c r="N24" s="26"/>
      <c r="O24" s="13">
        <f t="shared" si="4"/>
        <v>83.4026761904762</v>
      </c>
      <c r="P24" s="27">
        <v>6</v>
      </c>
    </row>
    <row r="25" ht="14.25" spans="1:16">
      <c r="A25" s="14" t="s">
        <v>41</v>
      </c>
      <c r="B25" s="11">
        <v>79.204</v>
      </c>
      <c r="C25" s="12"/>
      <c r="D25" s="13">
        <f t="shared" si="5"/>
        <v>15.8408</v>
      </c>
      <c r="E25" s="13">
        <v>69.1815476190476</v>
      </c>
      <c r="F25" s="12">
        <v>0</v>
      </c>
      <c r="G25" s="13">
        <f t="shared" si="2"/>
        <v>34.5907738095238</v>
      </c>
      <c r="H25" s="15">
        <v>87.212</v>
      </c>
      <c r="I25" s="26">
        <v>4</v>
      </c>
      <c r="J25" s="13">
        <f t="shared" si="3"/>
        <v>13.6818</v>
      </c>
      <c r="K25" s="12">
        <v>80</v>
      </c>
      <c r="L25" s="12">
        <v>-1</v>
      </c>
      <c r="M25" s="12">
        <f t="shared" si="6"/>
        <v>11.85</v>
      </c>
      <c r="N25" s="28"/>
      <c r="O25" s="13">
        <f t="shared" si="4"/>
        <v>75.9633738095238</v>
      </c>
      <c r="P25" s="27">
        <v>21</v>
      </c>
    </row>
    <row r="26" ht="14.25" spans="1:16">
      <c r="A26" s="16" t="s">
        <v>42</v>
      </c>
      <c r="B26" s="11">
        <v>78.26</v>
      </c>
      <c r="C26" s="12"/>
      <c r="D26" s="13">
        <f t="shared" si="5"/>
        <v>15.652</v>
      </c>
      <c r="E26" s="13">
        <v>70.6886904761905</v>
      </c>
      <c r="F26" s="12">
        <v>0</v>
      </c>
      <c r="G26" s="13">
        <f t="shared" si="2"/>
        <v>35.3443452380953</v>
      </c>
      <c r="H26" s="15">
        <v>90.83</v>
      </c>
      <c r="I26" s="26">
        <v>4</v>
      </c>
      <c r="J26" s="13">
        <f t="shared" si="3"/>
        <v>14.2245</v>
      </c>
      <c r="K26" s="12">
        <v>80</v>
      </c>
      <c r="L26" s="12">
        <v>-1</v>
      </c>
      <c r="M26" s="12">
        <f t="shared" si="6"/>
        <v>11.85</v>
      </c>
      <c r="N26" s="26">
        <v>1</v>
      </c>
      <c r="O26" s="13">
        <f t="shared" si="4"/>
        <v>76.0708452380953</v>
      </c>
      <c r="P26" s="27">
        <v>19</v>
      </c>
    </row>
    <row r="27" ht="14.25" spans="1:16">
      <c r="A27" s="14" t="s">
        <v>43</v>
      </c>
      <c r="B27" s="11">
        <v>67.732</v>
      </c>
      <c r="C27" s="12"/>
      <c r="D27" s="13">
        <f t="shared" si="5"/>
        <v>13.5464</v>
      </c>
      <c r="E27" s="13">
        <v>60.0208333333333</v>
      </c>
      <c r="F27" s="12">
        <v>0</v>
      </c>
      <c r="G27" s="13">
        <f t="shared" si="2"/>
        <v>30.0104166666667</v>
      </c>
      <c r="H27" s="13">
        <v>81.728</v>
      </c>
      <c r="I27" s="26">
        <v>4</v>
      </c>
      <c r="J27" s="13">
        <f t="shared" si="3"/>
        <v>12.8592</v>
      </c>
      <c r="K27" s="12">
        <v>80</v>
      </c>
      <c r="L27" s="12">
        <f>-10</f>
        <v>-10</v>
      </c>
      <c r="M27" s="12">
        <f t="shared" si="6"/>
        <v>10.5</v>
      </c>
      <c r="N27" s="26">
        <v>42.5</v>
      </c>
      <c r="O27" s="13">
        <f t="shared" si="4"/>
        <v>24.4160166666667</v>
      </c>
      <c r="P27" s="27">
        <v>33</v>
      </c>
    </row>
    <row r="28" ht="14.25" spans="1:16">
      <c r="A28" s="14" t="s">
        <v>44</v>
      </c>
      <c r="B28" s="11">
        <v>81.458</v>
      </c>
      <c r="C28" s="12"/>
      <c r="D28" s="13">
        <f t="shared" si="5"/>
        <v>16.2916</v>
      </c>
      <c r="E28" s="13">
        <v>79.7932142857143</v>
      </c>
      <c r="F28" s="12">
        <v>0</v>
      </c>
      <c r="G28" s="13">
        <f t="shared" si="2"/>
        <v>39.8966071428571</v>
      </c>
      <c r="H28" s="13">
        <v>80.5945</v>
      </c>
      <c r="I28" s="26">
        <v>4</v>
      </c>
      <c r="J28" s="13">
        <f t="shared" si="3"/>
        <v>12.689175</v>
      </c>
      <c r="K28" s="12">
        <v>80</v>
      </c>
      <c r="L28" s="12">
        <v>-1</v>
      </c>
      <c r="M28" s="12">
        <f t="shared" si="6"/>
        <v>11.85</v>
      </c>
      <c r="N28" s="26"/>
      <c r="O28" s="13">
        <f t="shared" si="4"/>
        <v>80.7273821428571</v>
      </c>
      <c r="P28" s="27">
        <v>11</v>
      </c>
    </row>
    <row r="29" ht="14.25" spans="1:16">
      <c r="A29" s="16" t="s">
        <v>45</v>
      </c>
      <c r="B29" s="11">
        <v>76.614</v>
      </c>
      <c r="C29" s="12"/>
      <c r="D29" s="13">
        <f t="shared" si="5"/>
        <v>15.3228</v>
      </c>
      <c r="E29" s="13">
        <v>83.4440476190476</v>
      </c>
      <c r="F29" s="12">
        <v>0</v>
      </c>
      <c r="G29" s="13">
        <f t="shared" si="2"/>
        <v>41.7220238095238</v>
      </c>
      <c r="H29" s="13">
        <v>85.787</v>
      </c>
      <c r="I29" s="26">
        <v>4</v>
      </c>
      <c r="J29" s="13">
        <f t="shared" si="3"/>
        <v>13.46805</v>
      </c>
      <c r="K29" s="12">
        <v>80</v>
      </c>
      <c r="L29" s="12">
        <v>44</v>
      </c>
      <c r="M29" s="12">
        <f t="shared" si="6"/>
        <v>18.6</v>
      </c>
      <c r="N29" s="26"/>
      <c r="O29" s="13">
        <f t="shared" si="4"/>
        <v>89.1128738095238</v>
      </c>
      <c r="P29" s="27">
        <v>3</v>
      </c>
    </row>
    <row r="30" ht="14.25" spans="1:16">
      <c r="A30" s="14" t="s">
        <v>46</v>
      </c>
      <c r="B30" s="11">
        <v>74.934</v>
      </c>
      <c r="C30" s="12"/>
      <c r="D30" s="13">
        <f t="shared" si="5"/>
        <v>14.9868</v>
      </c>
      <c r="E30" s="13">
        <v>81.6761904761905</v>
      </c>
      <c r="F30" s="12">
        <v>0</v>
      </c>
      <c r="G30" s="13">
        <f t="shared" si="2"/>
        <v>40.8380952380952</v>
      </c>
      <c r="H30" s="13">
        <v>85.967</v>
      </c>
      <c r="I30" s="26">
        <v>6</v>
      </c>
      <c r="J30" s="13">
        <f t="shared" si="3"/>
        <v>13.79505</v>
      </c>
      <c r="K30" s="12">
        <v>80</v>
      </c>
      <c r="L30" s="12">
        <v>74</v>
      </c>
      <c r="M30" s="12">
        <f t="shared" si="6"/>
        <v>23.1</v>
      </c>
      <c r="N30" s="26">
        <v>30</v>
      </c>
      <c r="O30" s="13">
        <f t="shared" si="4"/>
        <v>62.7199452380952</v>
      </c>
      <c r="P30" s="27">
        <v>26</v>
      </c>
    </row>
    <row r="31" ht="14.25" spans="1:16">
      <c r="A31" s="16" t="s">
        <v>47</v>
      </c>
      <c r="B31" s="11">
        <v>50.534</v>
      </c>
      <c r="C31" s="12"/>
      <c r="D31" s="13">
        <f t="shared" si="5"/>
        <v>10.1068</v>
      </c>
      <c r="E31" s="13">
        <v>53.8479761904762</v>
      </c>
      <c r="F31" s="12">
        <v>0</v>
      </c>
      <c r="G31" s="13">
        <f t="shared" si="2"/>
        <v>26.9239880952381</v>
      </c>
      <c r="H31" s="13">
        <v>75.104</v>
      </c>
      <c r="I31" s="26">
        <v>4</v>
      </c>
      <c r="J31" s="13">
        <f t="shared" si="3"/>
        <v>11.8656</v>
      </c>
      <c r="K31" s="12">
        <v>80</v>
      </c>
      <c r="L31" s="12">
        <v>-1</v>
      </c>
      <c r="M31" s="12">
        <f t="shared" si="6"/>
        <v>11.85</v>
      </c>
      <c r="N31" s="26">
        <v>52</v>
      </c>
      <c r="O31" s="13">
        <f t="shared" si="4"/>
        <v>8.7463880952381</v>
      </c>
      <c r="P31" s="27">
        <v>34</v>
      </c>
    </row>
    <row r="32" ht="14.25" spans="1:16">
      <c r="A32" s="16" t="s">
        <v>48</v>
      </c>
      <c r="B32" s="11">
        <v>82.412</v>
      </c>
      <c r="C32" s="12"/>
      <c r="D32" s="13">
        <f t="shared" si="5"/>
        <v>16.4824</v>
      </c>
      <c r="E32" s="13">
        <v>77.615</v>
      </c>
      <c r="F32" s="12">
        <v>0</v>
      </c>
      <c r="G32" s="13">
        <f t="shared" si="2"/>
        <v>38.8075</v>
      </c>
      <c r="H32" s="13">
        <v>85.468</v>
      </c>
      <c r="I32" s="26">
        <v>4</v>
      </c>
      <c r="J32" s="13">
        <f t="shared" si="3"/>
        <v>13.4202</v>
      </c>
      <c r="K32" s="12">
        <v>80</v>
      </c>
      <c r="L32" s="12">
        <v>1</v>
      </c>
      <c r="M32" s="12">
        <f t="shared" si="6"/>
        <v>12.15</v>
      </c>
      <c r="N32" s="26"/>
      <c r="O32" s="13">
        <f t="shared" si="4"/>
        <v>80.8601</v>
      </c>
      <c r="P32" s="27">
        <v>10</v>
      </c>
    </row>
    <row r="33" ht="14.25" spans="1:16">
      <c r="A33" s="16" t="s">
        <v>49</v>
      </c>
      <c r="B33" s="11">
        <v>45.976</v>
      </c>
      <c r="C33" s="12"/>
      <c r="D33" s="13">
        <f t="shared" si="5"/>
        <v>9.1952</v>
      </c>
      <c r="E33" s="13">
        <v>53.1514285714286</v>
      </c>
      <c r="F33" s="12">
        <v>0</v>
      </c>
      <c r="G33" s="13">
        <f t="shared" si="2"/>
        <v>26.5757142857143</v>
      </c>
      <c r="H33" s="13">
        <v>83.112</v>
      </c>
      <c r="I33" s="26">
        <v>4</v>
      </c>
      <c r="J33" s="13">
        <f t="shared" si="3"/>
        <v>13.0668</v>
      </c>
      <c r="K33" s="12">
        <v>80</v>
      </c>
      <c r="L33" s="12">
        <v>-1</v>
      </c>
      <c r="M33" s="12">
        <f t="shared" si="6"/>
        <v>11.85</v>
      </c>
      <c r="N33" s="26">
        <v>32.5</v>
      </c>
      <c r="O33" s="13">
        <f t="shared" si="4"/>
        <v>28.1877142857143</v>
      </c>
      <c r="P33" s="27">
        <v>32</v>
      </c>
    </row>
    <row r="34" ht="14.25" spans="1:16">
      <c r="A34" s="14" t="s">
        <v>50</v>
      </c>
      <c r="B34" s="11">
        <v>92.636</v>
      </c>
      <c r="C34" s="12">
        <v>4</v>
      </c>
      <c r="D34" s="13">
        <f t="shared" si="5"/>
        <v>19.3272</v>
      </c>
      <c r="E34" s="13">
        <v>86.2317857142857</v>
      </c>
      <c r="F34" s="12">
        <v>0</v>
      </c>
      <c r="G34" s="13">
        <f t="shared" si="2"/>
        <v>43.1158928571429</v>
      </c>
      <c r="H34" s="13">
        <v>88.253</v>
      </c>
      <c r="I34" s="26">
        <v>4</v>
      </c>
      <c r="J34" s="13">
        <f t="shared" si="3"/>
        <v>13.83795</v>
      </c>
      <c r="K34" s="12">
        <v>80</v>
      </c>
      <c r="L34" s="12">
        <v>79</v>
      </c>
      <c r="M34" s="12">
        <f t="shared" ref="M34:M39" si="7">(K34+L34)*0.15</f>
        <v>23.85</v>
      </c>
      <c r="N34" s="26"/>
      <c r="O34" s="13">
        <f t="shared" si="4"/>
        <v>100.131042857143</v>
      </c>
      <c r="P34" s="27">
        <v>1</v>
      </c>
    </row>
    <row r="35" ht="14.25" spans="1:16">
      <c r="A35" s="16" t="s">
        <v>51</v>
      </c>
      <c r="B35" s="11">
        <v>69.688</v>
      </c>
      <c r="C35" s="12"/>
      <c r="D35" s="13">
        <f t="shared" si="5"/>
        <v>13.9376</v>
      </c>
      <c r="E35" s="13">
        <v>76.745119047619</v>
      </c>
      <c r="F35" s="12">
        <v>0</v>
      </c>
      <c r="G35" s="13">
        <f t="shared" si="2"/>
        <v>38.3725595238095</v>
      </c>
      <c r="H35" s="13">
        <v>83.101</v>
      </c>
      <c r="I35" s="12">
        <v>4</v>
      </c>
      <c r="J35" s="13">
        <f t="shared" si="3"/>
        <v>13.06515</v>
      </c>
      <c r="K35" s="12">
        <v>80</v>
      </c>
      <c r="L35" s="12">
        <v>7</v>
      </c>
      <c r="M35" s="12">
        <f t="shared" si="7"/>
        <v>13.05</v>
      </c>
      <c r="N35" s="26">
        <v>2</v>
      </c>
      <c r="O35" s="13">
        <f t="shared" si="4"/>
        <v>76.4253095238095</v>
      </c>
      <c r="P35" s="27">
        <v>18</v>
      </c>
    </row>
    <row r="36" ht="14.25" spans="1:16">
      <c r="A36" s="16" t="s">
        <v>52</v>
      </c>
      <c r="B36" s="11">
        <v>78.276</v>
      </c>
      <c r="C36" s="12"/>
      <c r="D36" s="13">
        <f t="shared" si="5"/>
        <v>15.6552</v>
      </c>
      <c r="E36" s="13">
        <v>72.1208333333333</v>
      </c>
      <c r="F36" s="12">
        <v>0</v>
      </c>
      <c r="G36" s="13">
        <f t="shared" si="2"/>
        <v>36.0604166666666</v>
      </c>
      <c r="H36" s="13">
        <v>86.633</v>
      </c>
      <c r="I36" s="12">
        <v>4</v>
      </c>
      <c r="J36" s="13">
        <f t="shared" si="3"/>
        <v>13.59495</v>
      </c>
      <c r="K36" s="12">
        <v>80</v>
      </c>
      <c r="L36" s="12">
        <v>1</v>
      </c>
      <c r="M36" s="12">
        <f t="shared" si="7"/>
        <v>12.15</v>
      </c>
      <c r="N36" s="26">
        <v>0.5</v>
      </c>
      <c r="O36" s="13">
        <f t="shared" si="4"/>
        <v>76.9605666666666</v>
      </c>
      <c r="P36" s="27">
        <v>17</v>
      </c>
    </row>
    <row r="37" ht="14.25" spans="1:16">
      <c r="A37" s="16" t="s">
        <v>53</v>
      </c>
      <c r="B37" s="11">
        <v>56</v>
      </c>
      <c r="C37" s="12"/>
      <c r="D37" s="13">
        <f t="shared" si="5"/>
        <v>11.2</v>
      </c>
      <c r="E37" s="13">
        <v>71.3333333333333</v>
      </c>
      <c r="F37" s="12">
        <v>0</v>
      </c>
      <c r="G37" s="13">
        <f t="shared" si="2"/>
        <v>35.6666666666667</v>
      </c>
      <c r="H37" s="13">
        <v>68.971</v>
      </c>
      <c r="I37" s="12">
        <v>4</v>
      </c>
      <c r="J37" s="13">
        <f t="shared" si="3"/>
        <v>10.94565</v>
      </c>
      <c r="K37" s="12">
        <v>80</v>
      </c>
      <c r="L37" s="12">
        <v>-2</v>
      </c>
      <c r="M37" s="12">
        <f t="shared" si="7"/>
        <v>11.7</v>
      </c>
      <c r="N37" s="26"/>
      <c r="O37" s="13">
        <f t="shared" si="4"/>
        <v>69.5123166666667</v>
      </c>
      <c r="P37" s="27">
        <v>23</v>
      </c>
    </row>
    <row r="38" ht="15" customHeight="1" spans="1:16">
      <c r="A38" s="29" t="s">
        <v>54</v>
      </c>
      <c r="B38" s="11">
        <v>70.754</v>
      </c>
      <c r="C38" s="12"/>
      <c r="D38" s="13">
        <f t="shared" si="5"/>
        <v>14.1508</v>
      </c>
      <c r="E38" s="13">
        <v>74.9275</v>
      </c>
      <c r="F38" s="12">
        <v>0</v>
      </c>
      <c r="G38" s="13">
        <f t="shared" si="2"/>
        <v>37.46375</v>
      </c>
      <c r="H38" s="13">
        <v>88.173</v>
      </c>
      <c r="I38" s="12">
        <v>4</v>
      </c>
      <c r="J38" s="13">
        <f t="shared" si="3"/>
        <v>13.82595</v>
      </c>
      <c r="K38" s="12">
        <v>80</v>
      </c>
      <c r="L38" s="12">
        <v>10</v>
      </c>
      <c r="M38" s="12">
        <f t="shared" si="7"/>
        <v>13.5</v>
      </c>
      <c r="N38" s="26">
        <v>4</v>
      </c>
      <c r="O38" s="13">
        <f t="shared" si="4"/>
        <v>74.9405</v>
      </c>
      <c r="P38" s="27">
        <v>21</v>
      </c>
    </row>
    <row r="39" ht="14.25" spans="1:16">
      <c r="A39" s="29" t="s">
        <v>55</v>
      </c>
      <c r="B39" s="11">
        <v>78.208</v>
      </c>
      <c r="C39" s="12"/>
      <c r="D39" s="13">
        <f t="shared" si="5"/>
        <v>15.6416</v>
      </c>
      <c r="E39" s="13">
        <v>74.4417857142857</v>
      </c>
      <c r="F39" s="12">
        <v>0</v>
      </c>
      <c r="G39" s="13">
        <f t="shared" si="2"/>
        <v>37.2208928571429</v>
      </c>
      <c r="H39" s="13">
        <v>86.029</v>
      </c>
      <c r="I39" s="12">
        <v>4</v>
      </c>
      <c r="J39" s="13">
        <f t="shared" si="3"/>
        <v>13.50435</v>
      </c>
      <c r="K39" s="12">
        <v>80</v>
      </c>
      <c r="L39" s="12">
        <v>-2</v>
      </c>
      <c r="M39" s="12">
        <f t="shared" si="7"/>
        <v>11.7</v>
      </c>
      <c r="N39" s="26"/>
      <c r="O39" s="13">
        <f t="shared" si="4"/>
        <v>78.0668428571429</v>
      </c>
      <c r="P39" s="27">
        <v>15</v>
      </c>
    </row>
    <row r="40" ht="15.4" customHeight="1" spans="1:16">
      <c r="A40" s="6" t="s">
        <v>56</v>
      </c>
      <c r="B40" s="17"/>
      <c r="C40" s="18"/>
      <c r="D40" s="18"/>
      <c r="E40" s="18"/>
      <c r="F40" s="18"/>
      <c r="G40" s="18"/>
      <c r="H40" s="17"/>
      <c r="I40" s="18"/>
      <c r="J40" s="18"/>
      <c r="K40" s="18"/>
      <c r="L40" s="18"/>
      <c r="M40" s="18"/>
      <c r="N40" s="18"/>
      <c r="O40" s="18"/>
      <c r="P40" s="18"/>
    </row>
    <row r="41" ht="14.25" spans="1:1">
      <c r="A41" s="19" t="s">
        <v>57</v>
      </c>
    </row>
  </sheetData>
  <sortState ref="A6:S51">
    <sortCondition ref="O6:O51" descending="1"/>
  </sortState>
  <mergeCells count="11">
    <mergeCell ref="A1:P1"/>
    <mergeCell ref="A2:P2"/>
    <mergeCell ref="B3:D3"/>
    <mergeCell ref="E3:G3"/>
    <mergeCell ref="H3:J3"/>
    <mergeCell ref="K3:M3"/>
    <mergeCell ref="B40:P40"/>
    <mergeCell ref="A3:A5"/>
    <mergeCell ref="N3:N5"/>
    <mergeCell ref="O3:O5"/>
    <mergeCell ref="P3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黄赟</cp:lastModifiedBy>
  <dcterms:created xsi:type="dcterms:W3CDTF">2020-09-15T16:44:00Z</dcterms:created>
  <dcterms:modified xsi:type="dcterms:W3CDTF">2023-09-07T00:33:32Z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F72E37D833C048409EDDBD936B14C58D_13</vt:lpwstr>
  </property>
</Properties>
</file>