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<sst xmlns="http://schemas.openxmlformats.org/spreadsheetml/2006/main" count="74" uniqueCount="64">
  <si>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t>安徽中澳科技职业学院 2022  至 2023 年综合素质测评表</t>
  </si>
  <si>
    <t>系： 信艺系  班级：网络技术工作室  专业：  计算机网络   辅导员：孙文娟</t>
  </si>
  <si>
    <t>序号</t>
  </si>
  <si>
    <t>学  号</t>
  </si>
  <si>
    <t>德育分数</t>
  </si>
  <si>
    <t>智育分数</t>
  </si>
  <si>
    <t>身心素质分数</t>
  </si>
  <si>
    <t>能力分数</t>
  </si>
  <si>
    <t>综合分数</t>
  </si>
  <si>
    <t>综合排名</t>
  </si>
  <si>
    <t>基准分</t>
  </si>
  <si>
    <t>加 减</t>
  </si>
  <si>
    <t>课程</t>
  </si>
  <si>
    <t>加减</t>
  </si>
  <si>
    <t>减分</t>
  </si>
  <si>
    <t xml:space="preserve">80成绩分   </t>
  </si>
  <si>
    <t>分 值</t>
  </si>
  <si>
    <t>小 计</t>
  </si>
  <si>
    <t>平均分</t>
  </si>
  <si>
    <t>80分</t>
  </si>
  <si>
    <t>分 数</t>
  </si>
  <si>
    <t>分数</t>
  </si>
  <si>
    <t>202204020213</t>
  </si>
  <si>
    <t>202204020212</t>
  </si>
  <si>
    <t>202204020245</t>
  </si>
  <si>
    <t>202204020140</t>
  </si>
  <si>
    <t>202204020202</t>
  </si>
  <si>
    <t>202204020332</t>
  </si>
  <si>
    <t>202204020311</t>
  </si>
  <si>
    <t>202204020139</t>
  </si>
  <si>
    <t>202204020128</t>
  </si>
  <si>
    <t>202204020318</t>
  </si>
  <si>
    <t>202204020236</t>
  </si>
  <si>
    <t>202204020136</t>
  </si>
  <si>
    <t>202204020101</t>
  </si>
  <si>
    <t>202204020338</t>
  </si>
  <si>
    <t>202204020317</t>
  </si>
  <si>
    <t>202204020110</t>
  </si>
  <si>
    <t>202204020106</t>
  </si>
  <si>
    <t>202204020112</t>
  </si>
  <si>
    <t>202204020206</t>
  </si>
  <si>
    <t>202204020221</t>
  </si>
  <si>
    <t>202204020105</t>
  </si>
  <si>
    <t>202204020204</t>
  </si>
  <si>
    <t>202204020216</t>
  </si>
  <si>
    <t>202204020115</t>
  </si>
  <si>
    <t>202204020232</t>
  </si>
  <si>
    <t>202204020304</t>
  </si>
  <si>
    <t>202204020142</t>
  </si>
  <si>
    <t>202204020239</t>
  </si>
  <si>
    <t>202204020345</t>
  </si>
  <si>
    <t>202204020108</t>
  </si>
  <si>
    <t>202204020124</t>
  </si>
  <si>
    <t>202204020244</t>
  </si>
  <si>
    <t>202204020126</t>
  </si>
  <si>
    <t>202204020340</t>
  </si>
  <si>
    <t>202204020111</t>
  </si>
  <si>
    <t>202204020240</t>
  </si>
  <si>
    <t>202204020325</t>
  </si>
  <si>
    <t>202204020227</t>
  </si>
  <si>
    <t>202104010240</t>
  </si>
  <si>
    <t>202204020130</t>
  </si>
  <si>
    <t>202204020335</t>
  </si>
  <si>
    <t>备注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</si>
</sst>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\+0;\-0;0"/>
    <numFmt numFmtId="178" formatCode="\+0;\-0"/>
  </numFmts>
  <fonts count="25">
    <font>
      <sz val="11"/>
      <color theme="1"/>
      <name val="宋体"/>
      <charset val="134"/>
      <scheme val="minor"/>
    </font>
    <font>
      <b/>
      <sz val="12"/>
      <color theme="1"/>
      <name val="等线 Light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9"/>
      <color indexed="8"/>
      <name val="SimSun"/>
      <charset val="0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2"/>
  <sheetViews>
    <sheetView tabSelected="1" zoomScale="80" zoomScaleNormal="80" workbookViewId="0">
      <selection activeCell="C3" sqref="C$1:C$1048576"/>
    </sheetView>
  </sheetViews>
  <sheetFormatPr defaultColWidth="8.75" defaultRowHeight="13.5"/>
  <cols>
    <col min="2" max="2" width="14" customWidth="1"/>
    <col min="3" max="3" width="9.46666666666667" customWidth="1"/>
    <col min="4" max="4" width="10.1416666666667" customWidth="1"/>
    <col min="5" max="5" width="17.2833333333333" customWidth="1"/>
    <col min="6" max="6" width="12.4666666666667" customWidth="1"/>
    <col min="7" max="7" width="12.0666666666667" customWidth="1"/>
    <col min="8" max="8" width="17.2833333333333" customWidth="1"/>
    <col min="9" max="9" width="13.2416666666667" customWidth="1"/>
    <col min="10" max="10" width="10.9166666666667" customWidth="1"/>
    <col min="11" max="11" width="16.7" customWidth="1"/>
    <col min="12" max="12" width="10.2333333333333" customWidth="1"/>
    <col min="15" max="15" width="7.55833333333333" customWidth="1"/>
    <col min="16" max="16" width="12.8916666666667"/>
  </cols>
  <sheetData>
    <row r="1" ht="14.25" spans="2:17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4.25" spans="1:17">
      <c r="A2" s="2"/>
      <c r="B2" s="3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ht="15.4" customHeight="1" spans="1:17">
      <c r="A3" s="4" t="s">
        <v>2</v>
      </c>
      <c r="B3" s="5" t="s">
        <v>3</v>
      </c>
      <c r="C3" s="6" t="s">
        <v>4</v>
      </c>
      <c r="D3" s="6"/>
      <c r="E3" s="6"/>
      <c r="F3" s="6" t="s">
        <v>5</v>
      </c>
      <c r="G3" s="6"/>
      <c r="H3" s="6"/>
      <c r="I3" s="6" t="s">
        <v>6</v>
      </c>
      <c r="J3" s="6"/>
      <c r="K3" s="6"/>
      <c r="L3" s="6" t="s">
        <v>7</v>
      </c>
      <c r="M3" s="6"/>
      <c r="N3" s="6"/>
      <c r="O3" s="9"/>
      <c r="P3" s="9" t="s">
        <v>8</v>
      </c>
      <c r="Q3" s="9" t="s">
        <v>9</v>
      </c>
    </row>
    <row r="4" spans="1:17">
      <c r="A4" s="7"/>
      <c r="B4" s="5"/>
      <c r="C4" s="8" t="s">
        <v>10</v>
      </c>
      <c r="D4" s="9" t="s">
        <v>11</v>
      </c>
      <c r="E4" s="10">
        <v>0.2</v>
      </c>
      <c r="F4" s="9" t="s">
        <v>12</v>
      </c>
      <c r="G4" s="9" t="s">
        <v>13</v>
      </c>
      <c r="H4" s="10">
        <v>0.5</v>
      </c>
      <c r="I4" s="9" t="s">
        <v>10</v>
      </c>
      <c r="J4" s="9" t="s">
        <v>13</v>
      </c>
      <c r="K4" s="10">
        <v>0.15</v>
      </c>
      <c r="L4" s="9" t="s">
        <v>10</v>
      </c>
      <c r="M4" s="9" t="s">
        <v>13</v>
      </c>
      <c r="N4" s="10">
        <v>0.15</v>
      </c>
      <c r="O4" s="9" t="s">
        <v>14</v>
      </c>
      <c r="P4" s="9"/>
      <c r="Q4" s="9"/>
    </row>
    <row r="5" spans="1:17">
      <c r="A5" s="11"/>
      <c r="B5" s="5"/>
      <c r="C5" s="8" t="s">
        <v>15</v>
      </c>
      <c r="D5" s="9" t="s">
        <v>16</v>
      </c>
      <c r="E5" s="9" t="s">
        <v>17</v>
      </c>
      <c r="F5" s="9" t="s">
        <v>18</v>
      </c>
      <c r="G5" s="9" t="s">
        <v>16</v>
      </c>
      <c r="H5" s="9" t="s">
        <v>17</v>
      </c>
      <c r="I5" s="9" t="s">
        <v>18</v>
      </c>
      <c r="J5" s="9" t="s">
        <v>16</v>
      </c>
      <c r="K5" s="9" t="s">
        <v>17</v>
      </c>
      <c r="L5" s="8" t="s">
        <v>19</v>
      </c>
      <c r="M5" s="9" t="s">
        <v>20</v>
      </c>
      <c r="N5" s="9" t="s">
        <v>17</v>
      </c>
      <c r="O5" s="9" t="s">
        <v>21</v>
      </c>
      <c r="P5" s="9"/>
      <c r="Q5" s="9"/>
    </row>
    <row r="6" ht="14.25" spans="1:17">
      <c r="A6" s="12">
        <v>1</v>
      </c>
      <c r="B6" s="13" t="s">
        <v>22</v>
      </c>
      <c r="C6" s="14">
        <v>94.296</v>
      </c>
      <c r="D6" s="15">
        <v>0</v>
      </c>
      <c r="E6" s="16">
        <f t="shared" ref="E6:E46" si="0">AVERAGE(C6+D6)*0.2</f>
        <v>18.8592</v>
      </c>
      <c r="F6" s="16">
        <v>89.6428571428571</v>
      </c>
      <c r="G6" s="9">
        <v>0</v>
      </c>
      <c r="H6" s="16">
        <f t="shared" ref="H6:H39" si="1">AVERAGE(F6+G6)*0.5</f>
        <v>44.8214285714285</v>
      </c>
      <c r="I6" s="14">
        <v>91.722</v>
      </c>
      <c r="J6" s="22">
        <v>6</v>
      </c>
      <c r="K6" s="16">
        <f t="shared" ref="K6:K46" si="2">AVERAGE(I6+J6)*0.15</f>
        <v>14.6583</v>
      </c>
      <c r="L6" s="9">
        <v>80</v>
      </c>
      <c r="M6" s="15">
        <v>88</v>
      </c>
      <c r="N6" s="16">
        <f t="shared" ref="N6:N46" si="3">AVERAGE(L6+M6)*0.15</f>
        <v>25.2</v>
      </c>
      <c r="O6" s="23"/>
      <c r="P6" s="16">
        <f t="shared" ref="P6:P14" si="4">SUM(E6+H6+K6+N6)</f>
        <v>103.538928571429</v>
      </c>
      <c r="Q6" s="9">
        <v>1</v>
      </c>
    </row>
    <row r="7" ht="14.25" spans="1:17">
      <c r="A7" s="12">
        <v>2</v>
      </c>
      <c r="B7" s="17" t="s">
        <v>23</v>
      </c>
      <c r="C7" s="14">
        <v>90.574</v>
      </c>
      <c r="D7" s="15">
        <v>0</v>
      </c>
      <c r="E7" s="16">
        <f t="shared" si="0"/>
        <v>18.1148</v>
      </c>
      <c r="F7" s="16">
        <v>86.9435714285714</v>
      </c>
      <c r="G7" s="9">
        <v>0</v>
      </c>
      <c r="H7" s="16">
        <f t="shared" si="1"/>
        <v>43.4717857142857</v>
      </c>
      <c r="I7" s="14">
        <v>87.193</v>
      </c>
      <c r="J7" s="22">
        <v>4</v>
      </c>
      <c r="K7" s="16">
        <f t="shared" si="2"/>
        <v>13.67895</v>
      </c>
      <c r="L7" s="9">
        <v>80</v>
      </c>
      <c r="M7" s="15">
        <v>72</v>
      </c>
      <c r="N7" s="16">
        <f t="shared" si="3"/>
        <v>22.8</v>
      </c>
      <c r="O7" s="23"/>
      <c r="P7" s="16">
        <f t="shared" si="4"/>
        <v>98.0655357142857</v>
      </c>
      <c r="Q7" s="9">
        <v>2</v>
      </c>
    </row>
    <row r="8" ht="14.25" spans="1:17">
      <c r="A8" s="12">
        <v>3</v>
      </c>
      <c r="B8" s="13" t="s">
        <v>24</v>
      </c>
      <c r="C8" s="14">
        <v>88.844</v>
      </c>
      <c r="D8" s="15">
        <v>0</v>
      </c>
      <c r="E8" s="16">
        <f t="shared" si="0"/>
        <v>17.7688</v>
      </c>
      <c r="F8" s="16">
        <v>83.8514285714286</v>
      </c>
      <c r="G8" s="9">
        <v>0</v>
      </c>
      <c r="H8" s="16">
        <f t="shared" si="1"/>
        <v>41.9257142857143</v>
      </c>
      <c r="I8" s="14">
        <v>83.008</v>
      </c>
      <c r="J8" s="22">
        <v>4</v>
      </c>
      <c r="K8" s="16">
        <f t="shared" si="2"/>
        <v>13.0512</v>
      </c>
      <c r="L8" s="9">
        <v>80</v>
      </c>
      <c r="M8" s="15">
        <v>59</v>
      </c>
      <c r="N8" s="16">
        <f t="shared" si="3"/>
        <v>20.85</v>
      </c>
      <c r="O8" s="23"/>
      <c r="P8" s="16">
        <f t="shared" si="4"/>
        <v>93.5957142857143</v>
      </c>
      <c r="Q8" s="9">
        <v>3</v>
      </c>
    </row>
    <row r="9" ht="14.25" spans="1:17">
      <c r="A9" s="12">
        <v>4</v>
      </c>
      <c r="B9" s="18" t="s">
        <v>25</v>
      </c>
      <c r="C9" s="14">
        <v>92.408</v>
      </c>
      <c r="D9" s="15">
        <v>0</v>
      </c>
      <c r="E9" s="16">
        <f t="shared" si="0"/>
        <v>18.4816</v>
      </c>
      <c r="F9" s="16">
        <v>90.2292857142857</v>
      </c>
      <c r="G9" s="9">
        <v>0</v>
      </c>
      <c r="H9" s="16">
        <f t="shared" si="1"/>
        <v>45.1146428571428</v>
      </c>
      <c r="I9" s="14">
        <v>88.433</v>
      </c>
      <c r="J9" s="22">
        <v>6</v>
      </c>
      <c r="K9" s="16">
        <f t="shared" si="2"/>
        <v>14.16495</v>
      </c>
      <c r="L9" s="9">
        <v>80</v>
      </c>
      <c r="M9" s="15">
        <v>21</v>
      </c>
      <c r="N9" s="16">
        <f t="shared" si="3"/>
        <v>15.15</v>
      </c>
      <c r="O9" s="23"/>
      <c r="P9" s="16">
        <f t="shared" si="4"/>
        <v>92.9111928571429</v>
      </c>
      <c r="Q9" s="9">
        <v>4</v>
      </c>
    </row>
    <row r="10" ht="14.25" spans="1:17">
      <c r="A10" s="12">
        <v>5</v>
      </c>
      <c r="B10" s="13" t="s">
        <v>26</v>
      </c>
      <c r="C10" s="14">
        <v>85.17</v>
      </c>
      <c r="D10" s="15">
        <v>0</v>
      </c>
      <c r="E10" s="16">
        <f t="shared" si="0"/>
        <v>17.034</v>
      </c>
      <c r="F10" s="16">
        <v>79.0007142857143</v>
      </c>
      <c r="G10" s="9">
        <v>0</v>
      </c>
      <c r="H10" s="16">
        <f t="shared" si="1"/>
        <v>39.5003571428571</v>
      </c>
      <c r="I10" s="14">
        <v>87.314</v>
      </c>
      <c r="J10" s="22">
        <v>4</v>
      </c>
      <c r="K10" s="16">
        <f t="shared" si="2"/>
        <v>13.6971</v>
      </c>
      <c r="L10" s="9">
        <v>80</v>
      </c>
      <c r="M10" s="15">
        <v>58</v>
      </c>
      <c r="N10" s="16">
        <f t="shared" si="3"/>
        <v>20.7</v>
      </c>
      <c r="O10" s="23"/>
      <c r="P10" s="16">
        <f t="shared" si="4"/>
        <v>90.9314571428572</v>
      </c>
      <c r="Q10" s="9">
        <v>5</v>
      </c>
    </row>
    <row r="11" ht="14.25" spans="1:17">
      <c r="A11" s="12">
        <v>6</v>
      </c>
      <c r="B11" s="18" t="s">
        <v>27</v>
      </c>
      <c r="C11" s="14">
        <v>91.12</v>
      </c>
      <c r="D11" s="15">
        <v>0</v>
      </c>
      <c r="E11" s="16">
        <f t="shared" si="0"/>
        <v>18.224</v>
      </c>
      <c r="F11" s="16">
        <v>84.9221428571429</v>
      </c>
      <c r="G11" s="9">
        <v>0</v>
      </c>
      <c r="H11" s="16">
        <f t="shared" si="1"/>
        <v>42.4610714285715</v>
      </c>
      <c r="I11" s="14">
        <v>90.44</v>
      </c>
      <c r="J11" s="22">
        <v>4</v>
      </c>
      <c r="K11" s="16">
        <f t="shared" si="2"/>
        <v>14.166</v>
      </c>
      <c r="L11" s="9">
        <v>80</v>
      </c>
      <c r="M11" s="15">
        <v>3</v>
      </c>
      <c r="N11" s="16">
        <f t="shared" si="3"/>
        <v>12.45</v>
      </c>
      <c r="O11" s="23"/>
      <c r="P11" s="16">
        <f t="shared" si="4"/>
        <v>87.3010714285714</v>
      </c>
      <c r="Q11" s="9">
        <v>6</v>
      </c>
    </row>
    <row r="12" ht="14.25" spans="1:17">
      <c r="A12" s="12">
        <v>7</v>
      </c>
      <c r="B12" s="19" t="s">
        <v>28</v>
      </c>
      <c r="C12" s="14">
        <v>87.94</v>
      </c>
      <c r="D12" s="15">
        <v>0</v>
      </c>
      <c r="E12" s="16">
        <f t="shared" si="0"/>
        <v>17.588</v>
      </c>
      <c r="F12" s="16">
        <v>82.5257142857143</v>
      </c>
      <c r="G12" s="9">
        <v>0</v>
      </c>
      <c r="H12" s="16">
        <f t="shared" si="1"/>
        <v>41.2628571428572</v>
      </c>
      <c r="I12" s="14">
        <v>83.713</v>
      </c>
      <c r="J12" s="22">
        <v>4</v>
      </c>
      <c r="K12" s="16">
        <f t="shared" si="2"/>
        <v>13.15695</v>
      </c>
      <c r="L12" s="9">
        <v>80</v>
      </c>
      <c r="M12" s="15">
        <v>17</v>
      </c>
      <c r="N12" s="16">
        <f t="shared" si="3"/>
        <v>14.55</v>
      </c>
      <c r="O12" s="23"/>
      <c r="P12" s="16">
        <f t="shared" si="4"/>
        <v>86.5578071428571</v>
      </c>
      <c r="Q12" s="9">
        <v>7</v>
      </c>
    </row>
    <row r="13" ht="14.25" spans="1:17">
      <c r="A13" s="12">
        <v>8</v>
      </c>
      <c r="B13" s="19" t="s">
        <v>29</v>
      </c>
      <c r="C13" s="14">
        <v>84.932</v>
      </c>
      <c r="D13" s="15">
        <v>0</v>
      </c>
      <c r="E13" s="16">
        <f t="shared" si="0"/>
        <v>16.9864</v>
      </c>
      <c r="F13" s="16">
        <v>80.9128571428571</v>
      </c>
      <c r="G13" s="9">
        <v>0</v>
      </c>
      <c r="H13" s="16">
        <f t="shared" si="1"/>
        <v>40.4564285714286</v>
      </c>
      <c r="I13" s="14">
        <v>83.9165</v>
      </c>
      <c r="J13" s="22">
        <v>4</v>
      </c>
      <c r="K13" s="16">
        <f t="shared" si="2"/>
        <v>13.187475</v>
      </c>
      <c r="L13" s="9">
        <v>80</v>
      </c>
      <c r="M13" s="15">
        <v>8</v>
      </c>
      <c r="N13" s="16">
        <f t="shared" si="3"/>
        <v>13.2</v>
      </c>
      <c r="O13" s="23"/>
      <c r="P13" s="16">
        <f t="shared" si="4"/>
        <v>83.8303035714286</v>
      </c>
      <c r="Q13" s="9">
        <v>8</v>
      </c>
    </row>
    <row r="14" ht="14.25" spans="1:17">
      <c r="A14" s="12">
        <v>9</v>
      </c>
      <c r="B14" s="19" t="s">
        <v>30</v>
      </c>
      <c r="C14" s="14">
        <v>81.69</v>
      </c>
      <c r="D14" s="15">
        <v>0</v>
      </c>
      <c r="E14" s="16">
        <f t="shared" si="0"/>
        <v>16.338</v>
      </c>
      <c r="F14" s="16">
        <v>76.9914285714286</v>
      </c>
      <c r="G14" s="9">
        <v>0</v>
      </c>
      <c r="H14" s="16">
        <f t="shared" si="1"/>
        <v>38.4957142857143</v>
      </c>
      <c r="I14" s="14">
        <v>88.512</v>
      </c>
      <c r="J14" s="22">
        <v>15</v>
      </c>
      <c r="K14" s="16">
        <f t="shared" si="2"/>
        <v>15.5268</v>
      </c>
      <c r="L14" s="9">
        <v>80</v>
      </c>
      <c r="M14" s="15">
        <v>6</v>
      </c>
      <c r="N14" s="16">
        <f t="shared" si="3"/>
        <v>12.9</v>
      </c>
      <c r="O14" s="23"/>
      <c r="P14" s="16">
        <f t="shared" si="4"/>
        <v>83.2605142857143</v>
      </c>
      <c r="Q14" s="9">
        <v>10</v>
      </c>
    </row>
    <row r="15" ht="14.25" spans="1:17">
      <c r="A15" s="12">
        <v>10</v>
      </c>
      <c r="B15" s="18" t="s">
        <v>31</v>
      </c>
      <c r="C15" s="14">
        <v>81.18</v>
      </c>
      <c r="D15" s="15">
        <v>0</v>
      </c>
      <c r="E15" s="16">
        <f t="shared" si="0"/>
        <v>16.236</v>
      </c>
      <c r="F15" s="16">
        <v>81.53</v>
      </c>
      <c r="G15" s="9">
        <v>0</v>
      </c>
      <c r="H15" s="16">
        <f t="shared" si="1"/>
        <v>40.765</v>
      </c>
      <c r="I15" s="14">
        <v>87.834</v>
      </c>
      <c r="J15" s="22">
        <v>4</v>
      </c>
      <c r="K15" s="16">
        <f t="shared" si="2"/>
        <v>13.7751</v>
      </c>
      <c r="L15" s="9">
        <v>80</v>
      </c>
      <c r="M15" s="15">
        <v>5</v>
      </c>
      <c r="N15" s="16">
        <f t="shared" si="3"/>
        <v>12.75</v>
      </c>
      <c r="O15" s="23">
        <v>1</v>
      </c>
      <c r="P15" s="16">
        <v>82.53</v>
      </c>
      <c r="Q15" s="9">
        <v>9</v>
      </c>
    </row>
    <row r="16" ht="14.25" spans="1:17">
      <c r="A16" s="12">
        <v>11</v>
      </c>
      <c r="B16" s="19" t="s">
        <v>32</v>
      </c>
      <c r="C16" s="14">
        <v>87.53</v>
      </c>
      <c r="D16" s="15">
        <v>0</v>
      </c>
      <c r="E16" s="16">
        <f t="shared" si="0"/>
        <v>17.506</v>
      </c>
      <c r="F16" s="16">
        <v>79.3121428571429</v>
      </c>
      <c r="G16" s="9">
        <v>0</v>
      </c>
      <c r="H16" s="16">
        <f t="shared" si="1"/>
        <v>39.6560714285715</v>
      </c>
      <c r="I16" s="14">
        <v>86.216</v>
      </c>
      <c r="J16" s="22">
        <v>4</v>
      </c>
      <c r="K16" s="16">
        <f t="shared" si="2"/>
        <v>13.5324</v>
      </c>
      <c r="L16" s="9">
        <v>80</v>
      </c>
      <c r="M16" s="15">
        <v>-2</v>
      </c>
      <c r="N16" s="16">
        <f t="shared" si="3"/>
        <v>11.7</v>
      </c>
      <c r="O16" s="23"/>
      <c r="P16" s="16">
        <f>SUM(E16+H16+K16+N16)</f>
        <v>82.3944714285714</v>
      </c>
      <c r="Q16" s="9">
        <v>12</v>
      </c>
    </row>
    <row r="17" ht="14.25" spans="1:17">
      <c r="A17" s="12">
        <v>12</v>
      </c>
      <c r="B17" s="18" t="s">
        <v>33</v>
      </c>
      <c r="C17" s="14">
        <v>81.994</v>
      </c>
      <c r="D17" s="15">
        <v>0</v>
      </c>
      <c r="E17" s="16">
        <f t="shared" si="0"/>
        <v>16.3988</v>
      </c>
      <c r="F17" s="16">
        <v>79.1571428571428</v>
      </c>
      <c r="G17" s="9">
        <v>0</v>
      </c>
      <c r="H17" s="16">
        <f t="shared" si="1"/>
        <v>39.5785714285714</v>
      </c>
      <c r="I17" s="14">
        <v>85.733</v>
      </c>
      <c r="J17" s="22">
        <v>4</v>
      </c>
      <c r="K17" s="16">
        <f t="shared" si="2"/>
        <v>13.45995</v>
      </c>
      <c r="L17" s="9">
        <v>80</v>
      </c>
      <c r="M17" s="15">
        <v>-1</v>
      </c>
      <c r="N17" s="16">
        <f t="shared" si="3"/>
        <v>11.85</v>
      </c>
      <c r="O17" s="23"/>
      <c r="P17" s="16">
        <f>SUM(E17+H17+K17+N17)</f>
        <v>81.2873214285714</v>
      </c>
      <c r="Q17" s="9">
        <v>13</v>
      </c>
    </row>
    <row r="18" ht="14.25" spans="1:17">
      <c r="A18" s="12">
        <v>13</v>
      </c>
      <c r="B18" s="19" t="s">
        <v>34</v>
      </c>
      <c r="C18" s="14">
        <v>80.628</v>
      </c>
      <c r="D18" s="15">
        <v>0</v>
      </c>
      <c r="E18" s="16">
        <f t="shared" si="0"/>
        <v>16.1256</v>
      </c>
      <c r="F18" s="16">
        <v>77.5628571428571</v>
      </c>
      <c r="G18" s="9">
        <v>0</v>
      </c>
      <c r="H18" s="16">
        <f t="shared" si="1"/>
        <v>38.7814285714285</v>
      </c>
      <c r="I18" s="14">
        <v>90.018</v>
      </c>
      <c r="J18" s="22">
        <v>4</v>
      </c>
      <c r="K18" s="16">
        <f t="shared" si="2"/>
        <v>14.1027</v>
      </c>
      <c r="L18" s="9">
        <v>80</v>
      </c>
      <c r="M18" s="15">
        <v>0</v>
      </c>
      <c r="N18" s="16">
        <f t="shared" si="3"/>
        <v>12</v>
      </c>
      <c r="O18" s="23"/>
      <c r="P18" s="16">
        <f>SUM(E18+H18+K18+N18)</f>
        <v>81.0097285714286</v>
      </c>
      <c r="Q18" s="9">
        <v>14</v>
      </c>
    </row>
    <row r="19" ht="14.25" spans="1:17">
      <c r="A19" s="12">
        <v>14</v>
      </c>
      <c r="B19" s="18" t="s">
        <v>35</v>
      </c>
      <c r="C19" s="14">
        <v>86</v>
      </c>
      <c r="D19" s="15">
        <v>0</v>
      </c>
      <c r="E19" s="16">
        <f t="shared" si="0"/>
        <v>17.2</v>
      </c>
      <c r="F19" s="16">
        <v>75.43</v>
      </c>
      <c r="G19" s="9">
        <v>0</v>
      </c>
      <c r="H19" s="16">
        <f t="shared" si="1"/>
        <v>37.715</v>
      </c>
      <c r="I19" s="14">
        <v>83.706</v>
      </c>
      <c r="J19" s="22">
        <v>4</v>
      </c>
      <c r="K19" s="16">
        <f t="shared" si="2"/>
        <v>13.1559</v>
      </c>
      <c r="L19" s="9">
        <v>80</v>
      </c>
      <c r="M19" s="15">
        <v>5</v>
      </c>
      <c r="N19" s="16">
        <f t="shared" si="3"/>
        <v>12.75</v>
      </c>
      <c r="O19" s="23"/>
      <c r="P19" s="16">
        <f>SUM(E19+H19+K19+N19)</f>
        <v>80.8209</v>
      </c>
      <c r="Q19" s="9">
        <v>15</v>
      </c>
    </row>
    <row r="20" ht="14.25" spans="1:17">
      <c r="A20" s="12">
        <v>15</v>
      </c>
      <c r="B20" s="19" t="s">
        <v>36</v>
      </c>
      <c r="C20" s="14">
        <v>80.44</v>
      </c>
      <c r="D20" s="15">
        <v>0</v>
      </c>
      <c r="E20" s="16">
        <f t="shared" si="0"/>
        <v>16.088</v>
      </c>
      <c r="F20" s="16">
        <v>78.9157142857143</v>
      </c>
      <c r="G20" s="9">
        <v>0</v>
      </c>
      <c r="H20" s="16">
        <f t="shared" si="1"/>
        <v>39.4578571428572</v>
      </c>
      <c r="I20" s="14">
        <v>84.7255</v>
      </c>
      <c r="J20" s="22">
        <v>4</v>
      </c>
      <c r="K20" s="16">
        <f t="shared" si="2"/>
        <v>13.308825</v>
      </c>
      <c r="L20" s="9">
        <v>80</v>
      </c>
      <c r="M20" s="15">
        <v>-1</v>
      </c>
      <c r="N20" s="16">
        <f t="shared" si="3"/>
        <v>11.85</v>
      </c>
      <c r="O20" s="23"/>
      <c r="P20" s="16">
        <f>SUM(E20+H20+K20+N20)</f>
        <v>80.7046821428571</v>
      </c>
      <c r="Q20" s="9">
        <v>16</v>
      </c>
    </row>
    <row r="21" ht="14.25" spans="1:17">
      <c r="A21" s="12">
        <v>16</v>
      </c>
      <c r="B21" s="18" t="s">
        <v>37</v>
      </c>
      <c r="C21" s="14">
        <v>87.526</v>
      </c>
      <c r="D21" s="15">
        <v>0</v>
      </c>
      <c r="E21" s="16">
        <f t="shared" si="0"/>
        <v>17.5052</v>
      </c>
      <c r="F21" s="16">
        <v>78.3864285714286</v>
      </c>
      <c r="G21" s="9">
        <v>0</v>
      </c>
      <c r="H21" s="16">
        <f t="shared" si="1"/>
        <v>39.1932142857143</v>
      </c>
      <c r="I21" s="14">
        <v>88.237</v>
      </c>
      <c r="J21" s="22">
        <v>4</v>
      </c>
      <c r="K21" s="16">
        <f t="shared" si="2"/>
        <v>13.83555</v>
      </c>
      <c r="L21" s="9">
        <v>80</v>
      </c>
      <c r="M21" s="15">
        <v>1</v>
      </c>
      <c r="N21" s="16">
        <f t="shared" si="3"/>
        <v>12.15</v>
      </c>
      <c r="O21" s="23">
        <v>2</v>
      </c>
      <c r="P21" s="16">
        <v>80.68</v>
      </c>
      <c r="Q21" s="9">
        <v>11</v>
      </c>
    </row>
    <row r="22" ht="14.25" spans="1:17">
      <c r="A22" s="12">
        <v>17</v>
      </c>
      <c r="B22" s="18" t="s">
        <v>38</v>
      </c>
      <c r="C22" s="14">
        <v>78.6</v>
      </c>
      <c r="D22" s="15">
        <v>0</v>
      </c>
      <c r="E22" s="16">
        <f t="shared" si="0"/>
        <v>15.72</v>
      </c>
      <c r="F22" s="16">
        <v>78.54</v>
      </c>
      <c r="G22" s="9">
        <v>0</v>
      </c>
      <c r="H22" s="16">
        <f t="shared" si="1"/>
        <v>39.27</v>
      </c>
      <c r="I22" s="14">
        <v>86.469</v>
      </c>
      <c r="J22" s="22">
        <v>4</v>
      </c>
      <c r="K22" s="16">
        <f t="shared" si="2"/>
        <v>13.57035</v>
      </c>
      <c r="L22" s="9">
        <v>80</v>
      </c>
      <c r="M22" s="15">
        <v>0</v>
      </c>
      <c r="N22" s="16">
        <f t="shared" si="3"/>
        <v>12</v>
      </c>
      <c r="O22" s="23"/>
      <c r="P22" s="16">
        <f t="shared" ref="P22:P29" si="5">SUM(E22+H22+K22+N22)</f>
        <v>80.56035</v>
      </c>
      <c r="Q22" s="9">
        <v>17</v>
      </c>
    </row>
    <row r="23" ht="14.25" spans="1:17">
      <c r="A23" s="12">
        <v>18</v>
      </c>
      <c r="B23" s="18" t="s">
        <v>39</v>
      </c>
      <c r="C23" s="14">
        <v>78.872</v>
      </c>
      <c r="D23" s="15">
        <v>0</v>
      </c>
      <c r="E23" s="16">
        <f t="shared" si="0"/>
        <v>15.7744</v>
      </c>
      <c r="F23" s="16">
        <v>77.9492857142857</v>
      </c>
      <c r="G23" s="9">
        <v>0</v>
      </c>
      <c r="H23" s="16">
        <f t="shared" si="1"/>
        <v>38.9746428571428</v>
      </c>
      <c r="I23" s="14">
        <v>86.001</v>
      </c>
      <c r="J23" s="22">
        <v>4</v>
      </c>
      <c r="K23" s="16">
        <f t="shared" si="2"/>
        <v>13.50015</v>
      </c>
      <c r="L23" s="9">
        <v>80</v>
      </c>
      <c r="M23" s="15">
        <v>0</v>
      </c>
      <c r="N23" s="16">
        <f t="shared" si="3"/>
        <v>12</v>
      </c>
      <c r="O23" s="23"/>
      <c r="P23" s="16">
        <f t="shared" si="5"/>
        <v>80.2491928571428</v>
      </c>
      <c r="Q23" s="9">
        <v>18</v>
      </c>
    </row>
    <row r="24" ht="14.25" spans="1:17">
      <c r="A24" s="12">
        <v>19</v>
      </c>
      <c r="B24" s="19" t="s">
        <v>40</v>
      </c>
      <c r="C24" s="14">
        <v>79.592</v>
      </c>
      <c r="D24" s="15">
        <v>0</v>
      </c>
      <c r="E24" s="16">
        <f t="shared" si="0"/>
        <v>15.9184</v>
      </c>
      <c r="F24" s="16">
        <v>77.8078571428571</v>
      </c>
      <c r="G24" s="9">
        <v>0</v>
      </c>
      <c r="H24" s="16">
        <f t="shared" si="1"/>
        <v>38.9039285714286</v>
      </c>
      <c r="I24" s="14">
        <v>81.235</v>
      </c>
      <c r="J24" s="22">
        <v>4</v>
      </c>
      <c r="K24" s="16">
        <f t="shared" si="2"/>
        <v>12.78525</v>
      </c>
      <c r="L24" s="9">
        <v>80</v>
      </c>
      <c r="M24" s="15">
        <v>-1</v>
      </c>
      <c r="N24" s="16">
        <f t="shared" si="3"/>
        <v>11.85</v>
      </c>
      <c r="O24" s="23"/>
      <c r="P24" s="16">
        <f t="shared" si="5"/>
        <v>79.4575785714285</v>
      </c>
      <c r="Q24" s="9">
        <v>19</v>
      </c>
    </row>
    <row r="25" ht="14.25" spans="1:17">
      <c r="A25" s="12">
        <v>20</v>
      </c>
      <c r="B25" s="19" t="s">
        <v>41</v>
      </c>
      <c r="C25" s="14">
        <v>82.478</v>
      </c>
      <c r="D25" s="15">
        <v>0</v>
      </c>
      <c r="E25" s="16">
        <f t="shared" si="0"/>
        <v>16.4956</v>
      </c>
      <c r="F25" s="16">
        <v>70.3464285714286</v>
      </c>
      <c r="G25" s="9">
        <v>0</v>
      </c>
      <c r="H25" s="16">
        <f t="shared" si="1"/>
        <v>35.1732142857143</v>
      </c>
      <c r="I25" s="14">
        <v>91.11</v>
      </c>
      <c r="J25" s="22">
        <v>4</v>
      </c>
      <c r="K25" s="16">
        <f t="shared" si="2"/>
        <v>14.2665</v>
      </c>
      <c r="L25" s="9">
        <v>80</v>
      </c>
      <c r="M25" s="15">
        <v>7</v>
      </c>
      <c r="N25" s="16">
        <f t="shared" si="3"/>
        <v>13.05</v>
      </c>
      <c r="O25" s="23"/>
      <c r="P25" s="16">
        <f t="shared" si="5"/>
        <v>78.9853142857143</v>
      </c>
      <c r="Q25" s="9">
        <v>20</v>
      </c>
    </row>
    <row r="26" ht="14.25" spans="1:17">
      <c r="A26" s="12">
        <v>21</v>
      </c>
      <c r="B26" s="19" t="s">
        <v>42</v>
      </c>
      <c r="C26" s="14">
        <v>80.174</v>
      </c>
      <c r="D26" s="15">
        <v>0</v>
      </c>
      <c r="E26" s="16">
        <f t="shared" si="0"/>
        <v>16.0348</v>
      </c>
      <c r="F26" s="16">
        <v>74.2535714285714</v>
      </c>
      <c r="G26" s="9">
        <v>0</v>
      </c>
      <c r="H26" s="16">
        <f t="shared" si="1"/>
        <v>37.1267857142857</v>
      </c>
      <c r="I26" s="14">
        <v>87.893</v>
      </c>
      <c r="J26" s="22">
        <v>4</v>
      </c>
      <c r="K26" s="16">
        <f t="shared" si="2"/>
        <v>13.78395</v>
      </c>
      <c r="L26" s="9">
        <v>80</v>
      </c>
      <c r="M26" s="15">
        <v>0</v>
      </c>
      <c r="N26" s="16">
        <f t="shared" si="3"/>
        <v>12</v>
      </c>
      <c r="O26" s="23"/>
      <c r="P26" s="16">
        <f t="shared" si="5"/>
        <v>78.9455357142857</v>
      </c>
      <c r="Q26" s="9">
        <v>21</v>
      </c>
    </row>
    <row r="27" ht="14.25" spans="1:17">
      <c r="A27" s="12">
        <v>22</v>
      </c>
      <c r="B27" s="19" t="s">
        <v>43</v>
      </c>
      <c r="C27" s="14">
        <v>76.798</v>
      </c>
      <c r="D27" s="15">
        <v>0</v>
      </c>
      <c r="E27" s="16">
        <f t="shared" si="0"/>
        <v>15.3596</v>
      </c>
      <c r="F27" s="16">
        <v>75.91</v>
      </c>
      <c r="G27" s="9">
        <v>0</v>
      </c>
      <c r="H27" s="16">
        <f t="shared" si="1"/>
        <v>37.955</v>
      </c>
      <c r="I27" s="14">
        <v>84.785</v>
      </c>
      <c r="J27" s="22">
        <v>4</v>
      </c>
      <c r="K27" s="16">
        <f t="shared" si="2"/>
        <v>13.31775</v>
      </c>
      <c r="L27" s="9">
        <v>80</v>
      </c>
      <c r="M27" s="15">
        <v>-1</v>
      </c>
      <c r="N27" s="16">
        <f t="shared" si="3"/>
        <v>11.85</v>
      </c>
      <c r="O27" s="23"/>
      <c r="P27" s="16">
        <f t="shared" si="5"/>
        <v>78.48235</v>
      </c>
      <c r="Q27" s="9">
        <v>22</v>
      </c>
    </row>
    <row r="28" ht="14.25" spans="1:17">
      <c r="A28" s="12">
        <v>23</v>
      </c>
      <c r="B28" s="18" t="s">
        <v>44</v>
      </c>
      <c r="C28" s="14">
        <v>73.322</v>
      </c>
      <c r="D28" s="15">
        <v>0</v>
      </c>
      <c r="E28" s="16">
        <f t="shared" si="0"/>
        <v>14.6644</v>
      </c>
      <c r="F28" s="16">
        <v>76.0064285714286</v>
      </c>
      <c r="G28" s="9">
        <v>0</v>
      </c>
      <c r="H28" s="16">
        <f t="shared" si="1"/>
        <v>38.0032142857143</v>
      </c>
      <c r="I28" s="14">
        <v>78.714</v>
      </c>
      <c r="J28" s="22">
        <v>4</v>
      </c>
      <c r="K28" s="16">
        <f t="shared" si="2"/>
        <v>12.4071</v>
      </c>
      <c r="L28" s="9">
        <v>80</v>
      </c>
      <c r="M28" s="15">
        <v>-2</v>
      </c>
      <c r="N28" s="16">
        <f t="shared" si="3"/>
        <v>11.7</v>
      </c>
      <c r="O28" s="23"/>
      <c r="P28" s="16">
        <f t="shared" si="5"/>
        <v>76.7747142857143</v>
      </c>
      <c r="Q28" s="9">
        <v>24</v>
      </c>
    </row>
    <row r="29" ht="14.25" spans="1:17">
      <c r="A29" s="12">
        <v>24</v>
      </c>
      <c r="B29" s="19" t="s">
        <v>45</v>
      </c>
      <c r="C29" s="14">
        <v>77.556</v>
      </c>
      <c r="D29" s="15">
        <v>0</v>
      </c>
      <c r="E29" s="16">
        <f t="shared" si="0"/>
        <v>15.5112</v>
      </c>
      <c r="F29" s="16">
        <v>73.3864285714286</v>
      </c>
      <c r="G29" s="9">
        <v>0</v>
      </c>
      <c r="H29" s="16">
        <f t="shared" si="1"/>
        <v>36.6932142857143</v>
      </c>
      <c r="I29" s="14">
        <v>79.665</v>
      </c>
      <c r="J29" s="22">
        <v>4</v>
      </c>
      <c r="K29" s="16">
        <f t="shared" si="2"/>
        <v>12.54975</v>
      </c>
      <c r="L29" s="9">
        <v>80</v>
      </c>
      <c r="M29" s="15">
        <v>-1</v>
      </c>
      <c r="N29" s="16">
        <f t="shared" si="3"/>
        <v>11.85</v>
      </c>
      <c r="O29" s="23"/>
      <c r="P29" s="16">
        <f t="shared" si="5"/>
        <v>76.6041642857143</v>
      </c>
      <c r="Q29" s="9">
        <v>26</v>
      </c>
    </row>
    <row r="30" ht="14.25" spans="1:17">
      <c r="A30" s="12">
        <v>25</v>
      </c>
      <c r="B30" s="19" t="s">
        <v>46</v>
      </c>
      <c r="C30" s="14">
        <v>76.83</v>
      </c>
      <c r="D30" s="15">
        <v>0</v>
      </c>
      <c r="E30" s="16">
        <f t="shared" si="0"/>
        <v>15.366</v>
      </c>
      <c r="F30" s="16">
        <v>70.0414285714286</v>
      </c>
      <c r="G30" s="9">
        <v>0</v>
      </c>
      <c r="H30" s="16">
        <f t="shared" si="1"/>
        <v>35.0207142857143</v>
      </c>
      <c r="I30" s="14">
        <v>90.11</v>
      </c>
      <c r="J30" s="22">
        <v>4</v>
      </c>
      <c r="K30" s="16">
        <f t="shared" si="2"/>
        <v>14.1165</v>
      </c>
      <c r="L30" s="9">
        <v>80</v>
      </c>
      <c r="M30" s="15">
        <v>7</v>
      </c>
      <c r="N30" s="16">
        <f t="shared" si="3"/>
        <v>13.05</v>
      </c>
      <c r="O30" s="23">
        <v>1</v>
      </c>
      <c r="P30" s="16">
        <v>76.55</v>
      </c>
      <c r="Q30" s="9">
        <v>23</v>
      </c>
    </row>
    <row r="31" ht="14.25" spans="1:17">
      <c r="A31" s="12">
        <v>26</v>
      </c>
      <c r="B31" s="19" t="s">
        <v>47</v>
      </c>
      <c r="C31" s="14">
        <v>76.76</v>
      </c>
      <c r="D31" s="15">
        <v>0</v>
      </c>
      <c r="E31" s="16">
        <f t="shared" si="0"/>
        <v>15.352</v>
      </c>
      <c r="F31" s="16">
        <v>71.11</v>
      </c>
      <c r="G31" s="9">
        <v>0</v>
      </c>
      <c r="H31" s="16">
        <f t="shared" si="1"/>
        <v>35.555</v>
      </c>
      <c r="I31" s="14">
        <v>85.195</v>
      </c>
      <c r="J31" s="22">
        <v>4</v>
      </c>
      <c r="K31" s="16">
        <f t="shared" si="2"/>
        <v>13.37925</v>
      </c>
      <c r="L31" s="9">
        <v>80</v>
      </c>
      <c r="M31" s="15">
        <v>1</v>
      </c>
      <c r="N31" s="16">
        <f t="shared" si="3"/>
        <v>12.15</v>
      </c>
      <c r="O31" s="23"/>
      <c r="P31" s="16">
        <f>SUM(E31+H31+K31+N31)</f>
        <v>76.43625</v>
      </c>
      <c r="Q31" s="9">
        <v>27</v>
      </c>
    </row>
    <row r="32" ht="14.25" spans="1:17">
      <c r="A32" s="12">
        <v>27</v>
      </c>
      <c r="B32" s="18" t="s">
        <v>48</v>
      </c>
      <c r="C32" s="14">
        <v>78.098</v>
      </c>
      <c r="D32" s="15">
        <v>0</v>
      </c>
      <c r="E32" s="16">
        <f t="shared" si="0"/>
        <v>15.6196</v>
      </c>
      <c r="F32" s="16">
        <v>70.3521428571429</v>
      </c>
      <c r="G32" s="9">
        <v>0</v>
      </c>
      <c r="H32" s="16">
        <f t="shared" si="1"/>
        <v>35.1760714285714</v>
      </c>
      <c r="I32" s="14">
        <v>82.378</v>
      </c>
      <c r="J32" s="22">
        <v>4</v>
      </c>
      <c r="K32" s="16">
        <f t="shared" si="2"/>
        <v>12.9567</v>
      </c>
      <c r="L32" s="9">
        <v>80</v>
      </c>
      <c r="M32" s="15">
        <v>0</v>
      </c>
      <c r="N32" s="16">
        <f t="shared" si="3"/>
        <v>12</v>
      </c>
      <c r="O32" s="23"/>
      <c r="P32" s="16">
        <f>SUM(E32+H32+K32+N32)</f>
        <v>75.7523714285715</v>
      </c>
      <c r="Q32" s="9">
        <v>28</v>
      </c>
    </row>
    <row r="33" ht="14.25" spans="1:17">
      <c r="A33" s="12">
        <v>28</v>
      </c>
      <c r="B33" s="18" t="s">
        <v>49</v>
      </c>
      <c r="C33" s="14">
        <v>75.098</v>
      </c>
      <c r="D33" s="15">
        <v>0</v>
      </c>
      <c r="E33" s="16">
        <f t="shared" si="0"/>
        <v>15.0196</v>
      </c>
      <c r="F33" s="16">
        <v>70.3442857142857</v>
      </c>
      <c r="G33" s="9">
        <v>0</v>
      </c>
      <c r="H33" s="16">
        <f t="shared" si="1"/>
        <v>35.1721428571429</v>
      </c>
      <c r="I33" s="14">
        <v>82.671</v>
      </c>
      <c r="J33" s="22">
        <v>4</v>
      </c>
      <c r="K33" s="16">
        <f t="shared" si="2"/>
        <v>13.00065</v>
      </c>
      <c r="L33" s="9">
        <v>80</v>
      </c>
      <c r="M33" s="15">
        <v>-1</v>
      </c>
      <c r="N33" s="16">
        <f t="shared" si="3"/>
        <v>11.85</v>
      </c>
      <c r="O33" s="23"/>
      <c r="P33" s="16">
        <f>SUM(E33+H33+K33+N33)</f>
        <v>75.0423928571429</v>
      </c>
      <c r="Q33" s="9">
        <v>29</v>
      </c>
    </row>
    <row r="34" ht="14.25" spans="1:17">
      <c r="A34" s="12">
        <v>29</v>
      </c>
      <c r="B34" s="18" t="s">
        <v>50</v>
      </c>
      <c r="C34" s="14">
        <v>62.8</v>
      </c>
      <c r="D34" s="15">
        <v>0</v>
      </c>
      <c r="E34" s="16">
        <f t="shared" si="0"/>
        <v>12.56</v>
      </c>
      <c r="F34" s="16">
        <v>69.4478571428571</v>
      </c>
      <c r="G34" s="9">
        <v>0</v>
      </c>
      <c r="H34" s="16">
        <f t="shared" si="1"/>
        <v>34.7239285714286</v>
      </c>
      <c r="I34" s="14">
        <v>78.133</v>
      </c>
      <c r="J34" s="22">
        <v>4</v>
      </c>
      <c r="K34" s="16">
        <f t="shared" si="2"/>
        <v>12.31995</v>
      </c>
      <c r="L34" s="9">
        <v>80</v>
      </c>
      <c r="M34" s="15">
        <v>15</v>
      </c>
      <c r="N34" s="16">
        <f t="shared" si="3"/>
        <v>14.25</v>
      </c>
      <c r="O34" s="23"/>
      <c r="P34" s="16">
        <f>SUM(E34+H34+K34+N34)</f>
        <v>73.8538785714286</v>
      </c>
      <c r="Q34" s="9">
        <v>30</v>
      </c>
    </row>
    <row r="35" ht="14.25" spans="1:17">
      <c r="A35" s="12">
        <v>30</v>
      </c>
      <c r="B35" s="18" t="s">
        <v>51</v>
      </c>
      <c r="C35" s="14">
        <v>76.124</v>
      </c>
      <c r="D35" s="15">
        <v>0</v>
      </c>
      <c r="E35" s="16">
        <f t="shared" si="0"/>
        <v>15.2248</v>
      </c>
      <c r="F35" s="16">
        <v>68.0578571428571</v>
      </c>
      <c r="G35" s="9">
        <v>0</v>
      </c>
      <c r="H35" s="16">
        <f t="shared" si="1"/>
        <v>34.0289285714286</v>
      </c>
      <c r="I35" s="14">
        <v>74.903</v>
      </c>
      <c r="J35" s="22">
        <v>4</v>
      </c>
      <c r="K35" s="16">
        <f t="shared" si="2"/>
        <v>11.83545</v>
      </c>
      <c r="L35" s="9">
        <v>80</v>
      </c>
      <c r="M35" s="15">
        <v>0</v>
      </c>
      <c r="N35" s="16">
        <f t="shared" si="3"/>
        <v>12</v>
      </c>
      <c r="O35" s="23"/>
      <c r="P35" s="16">
        <f>SUM(E35+H35+K35+N35)</f>
        <v>73.0891785714286</v>
      </c>
      <c r="Q35" s="9">
        <v>31</v>
      </c>
    </row>
    <row r="36" ht="14.25" spans="1:17">
      <c r="A36" s="12">
        <v>31</v>
      </c>
      <c r="B36" s="18" t="s">
        <v>52</v>
      </c>
      <c r="C36" s="14">
        <v>75.218</v>
      </c>
      <c r="D36" s="15">
        <v>0</v>
      </c>
      <c r="E36" s="16">
        <f t="shared" si="0"/>
        <v>15.0436</v>
      </c>
      <c r="F36" s="16">
        <v>68.3414285714286</v>
      </c>
      <c r="G36" s="9">
        <v>0</v>
      </c>
      <c r="H36" s="16">
        <f t="shared" si="1"/>
        <v>34.1707142857143</v>
      </c>
      <c r="I36" s="14">
        <v>88.719</v>
      </c>
      <c r="J36" s="22">
        <v>4</v>
      </c>
      <c r="K36" s="16">
        <f t="shared" si="2"/>
        <v>13.90785</v>
      </c>
      <c r="L36" s="9">
        <v>80</v>
      </c>
      <c r="M36" s="15">
        <v>10</v>
      </c>
      <c r="N36" s="16">
        <f t="shared" si="3"/>
        <v>13.5</v>
      </c>
      <c r="O36" s="23">
        <v>4</v>
      </c>
      <c r="P36" s="16">
        <v>72.62</v>
      </c>
      <c r="Q36" s="9">
        <v>25</v>
      </c>
    </row>
    <row r="37" ht="14.25" spans="1:17">
      <c r="A37" s="12">
        <v>32</v>
      </c>
      <c r="B37" s="18" t="s">
        <v>53</v>
      </c>
      <c r="C37" s="14">
        <v>57.546</v>
      </c>
      <c r="D37" s="15">
        <v>0</v>
      </c>
      <c r="E37" s="16">
        <f t="shared" si="0"/>
        <v>11.5092</v>
      </c>
      <c r="F37" s="16">
        <v>69.6014285714286</v>
      </c>
      <c r="G37" s="9">
        <v>0</v>
      </c>
      <c r="H37" s="16">
        <f t="shared" si="1"/>
        <v>34.8007142857143</v>
      </c>
      <c r="I37" s="14">
        <v>82.56</v>
      </c>
      <c r="J37" s="22">
        <v>4</v>
      </c>
      <c r="K37" s="16">
        <f t="shared" si="2"/>
        <v>12.984</v>
      </c>
      <c r="L37" s="9">
        <v>80</v>
      </c>
      <c r="M37" s="15">
        <v>7</v>
      </c>
      <c r="N37" s="16">
        <f t="shared" si="3"/>
        <v>13.05</v>
      </c>
      <c r="O37" s="23"/>
      <c r="P37" s="16">
        <f>SUM(E37+H37+K37+N37)</f>
        <v>72.3439142857143</v>
      </c>
      <c r="Q37" s="9">
        <v>32</v>
      </c>
    </row>
    <row r="38" ht="14.25" spans="1:17">
      <c r="A38" s="12">
        <v>33</v>
      </c>
      <c r="B38" s="19" t="s">
        <v>54</v>
      </c>
      <c r="C38" s="14">
        <v>73.102</v>
      </c>
      <c r="D38" s="15">
        <v>0</v>
      </c>
      <c r="E38" s="16">
        <f t="shared" si="0"/>
        <v>14.6204</v>
      </c>
      <c r="F38" s="16">
        <v>65.9971428571429</v>
      </c>
      <c r="G38" s="9">
        <v>0</v>
      </c>
      <c r="H38" s="16">
        <f t="shared" si="1"/>
        <v>32.9985714285715</v>
      </c>
      <c r="I38" s="14">
        <v>80.202</v>
      </c>
      <c r="J38" s="22">
        <v>4</v>
      </c>
      <c r="K38" s="16">
        <f t="shared" si="2"/>
        <v>12.6303</v>
      </c>
      <c r="L38" s="9">
        <v>80</v>
      </c>
      <c r="M38" s="15">
        <v>0</v>
      </c>
      <c r="N38" s="16">
        <f t="shared" si="3"/>
        <v>12</v>
      </c>
      <c r="O38" s="23"/>
      <c r="P38" s="16">
        <f>SUM(E38+H38+K38+N38)</f>
        <v>72.2492714285715</v>
      </c>
      <c r="Q38" s="9">
        <v>33</v>
      </c>
    </row>
    <row r="39" ht="14.25" spans="1:17">
      <c r="A39" s="12">
        <v>34</v>
      </c>
      <c r="B39" s="18" t="s">
        <v>55</v>
      </c>
      <c r="C39" s="14">
        <v>76.8</v>
      </c>
      <c r="D39" s="15">
        <v>0</v>
      </c>
      <c r="E39" s="16">
        <f t="shared" si="0"/>
        <v>15.36</v>
      </c>
      <c r="F39" s="16">
        <v>66.8842857142857</v>
      </c>
      <c r="G39" s="9">
        <v>0</v>
      </c>
      <c r="H39" s="16">
        <f t="shared" si="1"/>
        <v>33.4421428571428</v>
      </c>
      <c r="I39" s="14">
        <v>70.343</v>
      </c>
      <c r="J39" s="22">
        <v>4</v>
      </c>
      <c r="K39" s="16">
        <f t="shared" si="2"/>
        <v>11.15145</v>
      </c>
      <c r="L39" s="9">
        <v>80</v>
      </c>
      <c r="M39" s="15">
        <v>-3</v>
      </c>
      <c r="N39" s="16">
        <f t="shared" si="3"/>
        <v>11.55</v>
      </c>
      <c r="O39" s="23"/>
      <c r="P39" s="16">
        <f>SUM(E39+H39+K39+N39)</f>
        <v>71.5035928571428</v>
      </c>
      <c r="Q39" s="9">
        <v>34</v>
      </c>
    </row>
    <row r="40" ht="14.25" spans="1:17">
      <c r="A40" s="12">
        <v>35</v>
      </c>
      <c r="B40" s="19" t="s">
        <v>56</v>
      </c>
      <c r="C40" s="14">
        <v>68.4</v>
      </c>
      <c r="D40" s="15">
        <v>0</v>
      </c>
      <c r="E40" s="16">
        <f t="shared" si="0"/>
        <v>13.68</v>
      </c>
      <c r="F40" s="16">
        <v>65.7857142857143</v>
      </c>
      <c r="G40" s="9">
        <v>0</v>
      </c>
      <c r="H40" s="16">
        <f>AVERAGE(F40*0.5)</f>
        <v>32.8928571428572</v>
      </c>
      <c r="I40" s="14">
        <v>72.349</v>
      </c>
      <c r="J40" s="22">
        <v>4</v>
      </c>
      <c r="K40" s="16">
        <f t="shared" si="2"/>
        <v>11.45235</v>
      </c>
      <c r="L40" s="9">
        <v>80</v>
      </c>
      <c r="M40" s="15">
        <v>0</v>
      </c>
      <c r="N40" s="16">
        <f t="shared" si="3"/>
        <v>12</v>
      </c>
      <c r="O40" s="23"/>
      <c r="P40" s="16">
        <f>SUM(E40+H40+K40+N40)</f>
        <v>70.0252071428572</v>
      </c>
      <c r="Q40" s="9">
        <v>35</v>
      </c>
    </row>
    <row r="41" ht="14.25" spans="1:17">
      <c r="A41" s="12">
        <v>36</v>
      </c>
      <c r="B41" s="19" t="s">
        <v>57</v>
      </c>
      <c r="C41" s="14">
        <v>64.602</v>
      </c>
      <c r="D41" s="15">
        <v>0</v>
      </c>
      <c r="E41" s="16">
        <f t="shared" si="0"/>
        <v>12.9204</v>
      </c>
      <c r="F41" s="16">
        <v>61.83</v>
      </c>
      <c r="G41" s="9">
        <v>0</v>
      </c>
      <c r="H41" s="16">
        <f t="shared" ref="H41:H46" si="6">AVERAGE(F41+G41)*0.5</f>
        <v>30.915</v>
      </c>
      <c r="I41" s="14">
        <v>86.1</v>
      </c>
      <c r="J41" s="22">
        <v>4</v>
      </c>
      <c r="K41" s="16">
        <f t="shared" si="2"/>
        <v>13.515</v>
      </c>
      <c r="L41" s="9">
        <v>80</v>
      </c>
      <c r="M41" s="15">
        <v>-1</v>
      </c>
      <c r="N41" s="16">
        <f t="shared" si="3"/>
        <v>11.85</v>
      </c>
      <c r="O41" s="23"/>
      <c r="P41" s="16">
        <f>SUM(E41+H41+K41+N41)</f>
        <v>69.2004</v>
      </c>
      <c r="Q41" s="9">
        <v>37</v>
      </c>
    </row>
    <row r="42" ht="14.25" spans="1:17">
      <c r="A42" s="12">
        <v>37</v>
      </c>
      <c r="B42" s="19" t="s">
        <v>58</v>
      </c>
      <c r="C42" s="14">
        <v>68.88</v>
      </c>
      <c r="D42" s="15">
        <v>0</v>
      </c>
      <c r="E42" s="16">
        <f t="shared" si="0"/>
        <v>13.776</v>
      </c>
      <c r="F42" s="16">
        <v>62.1178571428571</v>
      </c>
      <c r="G42" s="9">
        <v>0</v>
      </c>
      <c r="H42" s="16">
        <f t="shared" si="6"/>
        <v>31.0589285714285</v>
      </c>
      <c r="I42" s="14">
        <v>79.105</v>
      </c>
      <c r="J42" s="22">
        <v>4</v>
      </c>
      <c r="K42" s="16">
        <f t="shared" si="2"/>
        <v>12.46575</v>
      </c>
      <c r="L42" s="9">
        <v>80</v>
      </c>
      <c r="M42" s="15">
        <v>0</v>
      </c>
      <c r="N42" s="16">
        <f t="shared" si="3"/>
        <v>12</v>
      </c>
      <c r="O42" s="23">
        <v>2</v>
      </c>
      <c r="P42" s="16">
        <v>67.3</v>
      </c>
      <c r="Q42" s="9">
        <v>36</v>
      </c>
    </row>
    <row r="43" ht="14.25" spans="1:17">
      <c r="A43" s="12">
        <v>38</v>
      </c>
      <c r="B43" s="18" t="s">
        <v>59</v>
      </c>
      <c r="C43" s="14">
        <v>53.054</v>
      </c>
      <c r="D43" s="15">
        <v>0</v>
      </c>
      <c r="E43" s="16">
        <f t="shared" si="0"/>
        <v>10.6108</v>
      </c>
      <c r="F43" s="16">
        <v>56.8621428571429</v>
      </c>
      <c r="G43" s="9">
        <v>0</v>
      </c>
      <c r="H43" s="16">
        <f t="shared" si="6"/>
        <v>28.4310714285714</v>
      </c>
      <c r="I43" s="14">
        <v>85.37</v>
      </c>
      <c r="J43" s="22">
        <v>4</v>
      </c>
      <c r="K43" s="16">
        <f t="shared" si="2"/>
        <v>13.4055</v>
      </c>
      <c r="L43" s="9">
        <v>80</v>
      </c>
      <c r="M43" s="15">
        <v>-1</v>
      </c>
      <c r="N43" s="16">
        <f t="shared" si="3"/>
        <v>11.85</v>
      </c>
      <c r="O43" s="23"/>
      <c r="P43" s="16">
        <f>SUM(E43+H43+K43+N43)</f>
        <v>64.2973714285715</v>
      </c>
      <c r="Q43" s="9">
        <v>39</v>
      </c>
    </row>
    <row r="44" ht="14.25" spans="1:17">
      <c r="A44" s="12">
        <v>39</v>
      </c>
      <c r="B44" s="19" t="s">
        <v>60</v>
      </c>
      <c r="C44" s="14">
        <v>45.592</v>
      </c>
      <c r="D44" s="15">
        <v>0</v>
      </c>
      <c r="E44" s="16">
        <f t="shared" si="0"/>
        <v>9.1184</v>
      </c>
      <c r="F44" s="16">
        <v>60.3592857142857</v>
      </c>
      <c r="G44" s="9">
        <v>0</v>
      </c>
      <c r="H44" s="16">
        <f t="shared" si="6"/>
        <v>30.1796428571428</v>
      </c>
      <c r="I44" s="14">
        <v>79.434</v>
      </c>
      <c r="J44" s="22">
        <v>4</v>
      </c>
      <c r="K44" s="16">
        <f t="shared" si="2"/>
        <v>12.5151</v>
      </c>
      <c r="L44" s="9">
        <v>80</v>
      </c>
      <c r="M44" s="15">
        <v>5</v>
      </c>
      <c r="N44" s="16">
        <f t="shared" si="3"/>
        <v>12.75</v>
      </c>
      <c r="O44" s="23">
        <v>2</v>
      </c>
      <c r="P44" s="16">
        <v>62.56</v>
      </c>
      <c r="Q44" s="9">
        <v>38</v>
      </c>
    </row>
    <row r="45" ht="14.25" spans="1:17">
      <c r="A45" s="20">
        <v>40</v>
      </c>
      <c r="B45" s="20" t="s">
        <v>61</v>
      </c>
      <c r="C45" s="14">
        <v>51.422</v>
      </c>
      <c r="D45" s="15">
        <v>0</v>
      </c>
      <c r="E45" s="16">
        <f t="shared" si="0"/>
        <v>10.2844</v>
      </c>
      <c r="F45" s="16">
        <v>50.4128571428571</v>
      </c>
      <c r="G45" s="9">
        <v>0</v>
      </c>
      <c r="H45" s="16">
        <f t="shared" si="6"/>
        <v>25.2064285714285</v>
      </c>
      <c r="I45" s="14">
        <v>87.984</v>
      </c>
      <c r="J45" s="22">
        <v>4</v>
      </c>
      <c r="K45" s="16">
        <f t="shared" si="2"/>
        <v>13.7976</v>
      </c>
      <c r="L45" s="9">
        <v>80</v>
      </c>
      <c r="M45" s="15">
        <v>1</v>
      </c>
      <c r="N45" s="16">
        <f t="shared" si="3"/>
        <v>12.15</v>
      </c>
      <c r="O45" s="23"/>
      <c r="P45" s="16">
        <f>SUM(E45+H45+K45+N45)</f>
        <v>61.4384285714286</v>
      </c>
      <c r="Q45" s="9">
        <v>40</v>
      </c>
    </row>
    <row r="46" ht="14.25" spans="1:17">
      <c r="A46" s="20">
        <v>41</v>
      </c>
      <c r="B46" s="19" t="s">
        <v>62</v>
      </c>
      <c r="C46" s="14">
        <v>41.12</v>
      </c>
      <c r="D46" s="15">
        <v>0</v>
      </c>
      <c r="E46" s="16">
        <f t="shared" si="0"/>
        <v>8.224</v>
      </c>
      <c r="F46" s="16">
        <v>37.9664285714286</v>
      </c>
      <c r="G46" s="9">
        <v>0</v>
      </c>
      <c r="H46" s="16">
        <f t="shared" si="6"/>
        <v>18.9832142857143</v>
      </c>
      <c r="I46" s="14">
        <v>55.45</v>
      </c>
      <c r="J46" s="22">
        <v>4</v>
      </c>
      <c r="K46" s="16">
        <f t="shared" si="2"/>
        <v>8.9175</v>
      </c>
      <c r="L46" s="9">
        <v>80</v>
      </c>
      <c r="M46" s="15">
        <v>0</v>
      </c>
      <c r="N46" s="16">
        <f t="shared" si="3"/>
        <v>12</v>
      </c>
      <c r="O46" s="23"/>
      <c r="P46" s="16">
        <f>SUM(E46+H46+K46+N46)</f>
        <v>48.1247142857143</v>
      </c>
      <c r="Q46" s="9">
        <v>41</v>
      </c>
    </row>
    <row r="47" spans="1:17">
      <c r="A47" s="12"/>
      <c r="B47" s="21" t="s">
        <v>63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52" ht="15.4" customHeight="1"/>
  </sheetData>
  <sortState ref="B6:S47">
    <sortCondition ref="P6:P47" descending="1"/>
  </sortState>
  <mergeCells count="11">
    <mergeCell ref="B1:Q1"/>
    <mergeCell ref="B2:Q2"/>
    <mergeCell ref="C3:E3"/>
    <mergeCell ref="F3:H3"/>
    <mergeCell ref="I3:K3"/>
    <mergeCell ref="L3:N3"/>
    <mergeCell ref="C47:Q47"/>
    <mergeCell ref="A3:A5"/>
    <mergeCell ref="B3:B5"/>
    <mergeCell ref="P3:P5"/>
    <mergeCell ref="Q3:Q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黄赟</cp:lastModifiedBy>
  <dcterms:created xsi:type="dcterms:W3CDTF">2020-09-15T08:44:00Z</dcterms:created>
  <dcterms:modified xsi:type="dcterms:W3CDTF">2023-09-07T00:37:18Z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5CCC48A5BF1545F6A00BB8E0E9438C0B_13</vt:lpwstr>
  </property>
</Properties>
</file>