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式" sheetId="3" r:id="rId1"/>
  </sheets>
  <calcPr calcId="144525"/>
</workbook>
</file>

<file path=xl/comments1.xml><?xml version="1.0" encoding="utf-8"?>
<comments xmlns="http://schemas.openxmlformats.org/spreadsheetml/2006/main">
  <authors>
    <author>章雅婷</author>
    <author>aa</author>
    <author>鲁正南</author>
    <author>admin</author>
  </authors>
  <commentList>
    <comment ref="A2" authorId="0">
      <text>
        <r>
          <rPr>
            <b/>
            <sz val="9"/>
            <rFont val="宋体"/>
            <charset val="134"/>
          </rPr>
          <t>章雅婷:</t>
        </r>
        <r>
          <rPr>
            <sz val="9"/>
            <rFont val="宋体"/>
            <charset val="134"/>
          </rPr>
          <t xml:space="preserve">
</t>
        </r>
      </text>
    </comment>
    <comment ref="N1384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1.英语B级+2
2.系部诵读比赛二等奖+2
3.普通话二乙+2</t>
        </r>
      </text>
    </comment>
    <comment ref="N1385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1.军训队列标兵+3
2.院系征文比赛二等奖+3
3.疫情防控优秀志愿者+5
4.英语B级+2
5.普通话二级乙等+2</t>
        </r>
      </text>
    </comment>
    <comment ref="N1386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1.优秀宿舍+8
2.6S宿舍+5
3.普通话二乙+2</t>
        </r>
      </text>
    </comment>
    <comment ref="N1387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1.社团活动三等奖+0.5
2.英语b级+2
3.普通话+4</t>
        </r>
      </text>
    </comment>
    <comment ref="N1388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1.系部诵读比赛二等奖+2</t>
        </r>
      </text>
    </comment>
    <comment ref="N1389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1.军训全优学员+4
2.系部诵读比赛二等奖+2
3.普通话二乙+2</t>
        </r>
      </text>
    </comment>
    <comment ref="N1391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1.普通话二甲+4
2.寝室长+2
3.6S宿舍+5
4.优秀宿舍+8
5.楼层长+3</t>
        </r>
      </text>
    </comment>
    <comment ref="N1392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1.社团一等奖+2
2.英语b级+2
3.普通话二甲+4</t>
        </r>
      </text>
    </comment>
    <comment ref="N1395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1.学习委员+2</t>
        </r>
      </text>
    </comment>
    <comment ref="N1396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1.军训全优学员+4
2.学院运动会参与两项+2
3.系部诵读比赛二等奖+2
4.普通话二乙+2
5.副班长+2
6.获得社区荣誉表彰+5</t>
        </r>
      </text>
    </comment>
    <comment ref="N1397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1.普通话二乙+2
2.系部诵读比赛二等奖+2</t>
        </r>
      </text>
    </comment>
    <comment ref="N1398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1.系部诵读比赛二等奖+2
2.英语B级+2
3.普通话二乙+2</t>
        </r>
      </text>
    </comment>
    <comment ref="N1400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1.军训标兵+3
2.学院运动会+2
3.系部诵读比赛二等奖+2
4.普通话二甲+4
5.英语B级+2
6.系部征文比赛二等奖+2
7.宣传委员+2
8.乒乓球混双第五名+1
9.乒乓球混合团体第五名+1
10.系部网站新闻稿+12</t>
        </r>
      </text>
    </comment>
    <comment ref="N1401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1.系部诵读比赛二等奖+2
2.英语B级+2
3.普通话二甲+4</t>
        </r>
      </text>
    </comment>
    <comment ref="N1403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1.献血+4
2.军训全优学员+4
3.运动会二等奖+3
4.6S宿舍+5
5.团课优秀学员+3
6.优秀志愿者+2
7.学生会优秀工作人员+2
8.普通话二乙+2
9.系部征文二等奖+2
10.足球比赛三等奖+1
11.系部诵读比赛二等奖+2
12.社团短视频二等奖+1
13.运动会参与+1</t>
        </r>
      </text>
    </comment>
    <comment ref="N1404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1.6S宿舍+5
2.优秀宿舍+8
3.普通话二甲+4
4.英语B级+2
5.系部诵读比赛二等奖+2</t>
        </r>
      </text>
    </comment>
    <comment ref="N1407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1.普通话二乙+2
2.汽车维修初级证书+4</t>
        </r>
      </text>
    </comment>
    <comment ref="N1408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1.运动会参与奖+1
2.英语B级+2
3.普通话二甲+4
4.优秀宿舍+8
5.6S宿舍+5</t>
        </r>
      </text>
    </comment>
    <comment ref="N1412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1.入党积极分子+3
2.系部诵读比赛二等奖+2
3.普通话二乙+2</t>
        </r>
      </text>
    </comment>
    <comment ref="N1414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1.寝室长+2
2.资助委员+2
3.普通话二甲+4</t>
        </r>
      </text>
    </comment>
    <comment ref="N1415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aa:
1.入党积极分子+3
2.无偿献血+4
3.军训全优学员+4
4.学院运动会团体项目七等奖+4
5.系部诵读比赛二等奖+2
6.6S宿舍+5
7.班长+3
8.团学活动组织者+6
9.运动会参与奖+1</t>
        </r>
      </text>
    </comment>
    <comment ref="N1416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1.系部诵读比赛二等奖+2
2.普通话二乙+2</t>
        </r>
      </text>
    </comment>
    <comment ref="N1418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1.入党积极分子+3
2.系部诵读比赛二等奖+2
3.英语B级+2
4.寝室长+2
5.普通话二甲+4</t>
        </r>
      </text>
    </comment>
    <comment ref="N1421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1.普通话二乙+2</t>
        </r>
      </text>
    </comment>
    <comment ref="N1422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1.军训标兵+3
2.系部诵读比赛二等奖+2
3.普通话二甲+4</t>
        </r>
      </text>
    </comment>
    <comment ref="N1423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1.军训标兵+3
2.系部诵读比赛二等奖+2
3.普通话二乙+2</t>
        </r>
      </text>
    </comment>
    <comment ref="N1424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1.运动会团体项目第七名+4
2.征文比赛二等奖+2
3.志愿服务+5
4.古诗词大会二等奖+1
5.系部诵读比赛二等奖+2
6.普通话二乙+2
7.6S宿舍+5</t>
        </r>
      </text>
    </comment>
    <comment ref="N1427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1.心理主题歌场比赛+2
2.普通话二乙+2
3.文艺委员+2</t>
        </r>
      </text>
    </comment>
    <comment ref="N1428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1.寝室长+2
2.系部诵读比赛二等奖+2</t>
        </r>
      </text>
    </comment>
    <comment ref="N1430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1.普通话二乙+2</t>
        </r>
      </text>
    </comment>
    <comment ref="N1431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1.学院运动会+1
2.文艺委员+2</t>
        </r>
      </text>
    </comment>
    <comment ref="N1433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1.普通话二甲+4</t>
        </r>
      </text>
    </comment>
    <comment ref="N1434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1.英语B级+2
2.普通话二乙+2
3.6S宿舍+5
4.优秀宿舍+8
5.体育委员+2
6.系部诵读比赛二等奖+2
7.团课优秀学员+3
8.运动会一等奖+3
9.运动会参与奖+1</t>
        </r>
      </text>
    </comment>
    <comment ref="N1437" authorId="1">
      <text>
        <r>
          <rPr>
            <b/>
            <sz val="9"/>
            <rFont val="宋体"/>
            <charset val="134"/>
          </rPr>
          <t>aa:</t>
        </r>
        <r>
          <rPr>
            <sz val="9"/>
            <rFont val="宋体"/>
            <charset val="134"/>
          </rPr>
          <t xml:space="preserve">
1.英语B级+2
2.普通话二甲+4</t>
        </r>
      </text>
    </comment>
    <comment ref="N1565" authorId="2">
      <text>
        <r>
          <rPr>
            <sz val="9"/>
            <rFont val="宋体"/>
            <charset val="134"/>
          </rPr>
          <t xml:space="preserve">1.参加心理 体能测试 
2.寝室长
3.晨读之星
4普通话证书
5.征文比赛三等奖    </t>
        </r>
      </text>
    </comment>
    <comment ref="N1566" authorId="2">
      <text>
        <r>
          <rPr>
            <sz val="9"/>
            <rFont val="宋体"/>
            <charset val="134"/>
          </rPr>
          <t>1.参加心理体能测试4分
2.院级羽毛球女子单打二等奖3分
3.青协志愿者2分</t>
        </r>
      </text>
    </comment>
    <comment ref="N1568" authorId="2">
      <text>
        <r>
          <rPr>
            <sz val="9"/>
            <rFont val="宋体"/>
            <charset val="134"/>
          </rPr>
          <t>1，宿舍长2分
2，宣传委员2分
3，系工作人员2分
4，青协工作人员2分
5，新闻稿系10篇，院2篇14
6，英语b级2分
7，普通话二甲4分
8，志愿者证书2分</t>
        </r>
      </text>
    </comment>
    <comment ref="N1571" authorId="3">
      <text>
        <r>
          <rPr>
            <sz val="9"/>
            <rFont val="宋体"/>
            <charset val="134"/>
          </rPr>
          <t xml:space="preserve">识竞赛二等奖2分
3，短话剧小品三等奖0.5分
4，普通话二级乙2分
5.参加心理体能测试
</t>
        </r>
      </text>
    </comment>
    <comment ref="N1572" authorId="3">
      <text>
        <r>
          <rPr>
            <sz val="9"/>
            <rFont val="宋体"/>
            <charset val="134"/>
          </rPr>
          <t xml:space="preserve">1 班长团支书
2 寝室长
3，预征入伍
4，团学活动组织者2次
5.入党积极分子
</t>
        </r>
      </text>
    </comment>
    <comment ref="N1574" authorId="2">
      <text>
        <r>
          <rPr>
            <sz val="9"/>
            <rFont val="宋体"/>
            <charset val="134"/>
          </rPr>
          <t>1.运动会二等奖3分
2.系部征文比赛二等奖2分
3普通话二级乙等2分
4文艺委员2分
5.参加心理体能测试4分
6。社团一等奖2分</t>
        </r>
      </text>
    </comment>
    <comment ref="N1577" authorId="3">
      <text>
        <r>
          <rPr>
            <sz val="9"/>
            <rFont val="宋体"/>
            <charset val="134"/>
          </rPr>
          <t xml:space="preserve">1，知识竞赛一等奖2分
2，军训队列标兵3分
3，大学生组织管理能力大赛2分
4，普通话二级乙2分
5.参加心理体能测试
</t>
        </r>
      </text>
    </comment>
    <comment ref="N1581" authorId="2">
      <text>
        <r>
          <rPr>
            <sz val="9"/>
            <rFont val="宋体"/>
            <charset val="134"/>
          </rPr>
          <t>1，英语b级2分
2，志愿者证书2分
3，普通话二级乙2分
4，青协工作人员2分
5，社团一等奖2分
6，宿舍长2分</t>
        </r>
      </text>
    </comment>
    <comment ref="N1583" authorId="3">
      <text>
        <r>
          <rPr>
            <sz val="9"/>
            <rFont val="宋体"/>
            <charset val="134"/>
          </rPr>
          <t xml:space="preserve">1，普通话二级乙2分
2，宿舍6s5分
3.参加心理体能测试
4.青协志愿者2分
</t>
        </r>
      </text>
    </comment>
    <comment ref="N1586" authorId="3">
      <text>
        <r>
          <rPr>
            <sz val="9"/>
            <rFont val="宋体"/>
            <charset val="134"/>
          </rPr>
          <t xml:space="preserve">1，知识竞赛一等奖2分
2，系征文比赛三等奖1分
3.参加心理体能测试
</t>
        </r>
      </text>
    </comment>
    <comment ref="N1589" authorId="3">
      <text>
        <r>
          <rPr>
            <sz val="9"/>
            <rFont val="宋体"/>
            <charset val="134"/>
          </rPr>
          <t>1。军训队列标兵</t>
        </r>
      </text>
    </comment>
    <comment ref="N1591" authorId="2">
      <text>
        <r>
          <rPr>
            <sz val="9"/>
            <rFont val="宋体"/>
            <charset val="134"/>
          </rPr>
          <t>1.参加心理体能测试
2.普通话二级乙等2分</t>
        </r>
      </text>
    </comment>
    <comment ref="N1595" authorId="2">
      <text>
        <r>
          <rPr>
            <sz val="9"/>
            <rFont val="宋体"/>
            <charset val="134"/>
          </rPr>
          <t>1.参加心理体能测试
2.普通话二级乙等
3.寝室长 文艺委员
4.献血证书</t>
        </r>
      </text>
    </comment>
    <comment ref="N1597" authorId="2">
      <text>
        <r>
          <rPr>
            <sz val="9"/>
            <rFont val="宋体"/>
            <charset val="134"/>
          </rPr>
          <t>1.参加心理体能测试
2.普通话二级乙等
3.英语B级</t>
        </r>
      </text>
    </comment>
    <comment ref="N1598" authorId="2">
      <text>
        <r>
          <rPr>
            <sz val="9"/>
            <rFont val="宋体"/>
            <charset val="134"/>
          </rPr>
          <t>1.参加心理体能测试4分
2.普通话二级甲等4分
3.英语B级2分</t>
        </r>
      </text>
    </comment>
    <comment ref="N1599" authorId="3">
      <text>
        <r>
          <rPr>
            <sz val="9"/>
            <rFont val="宋体"/>
            <charset val="134"/>
          </rPr>
          <t xml:space="preserve">1，系征文比赛三等奖1分
2，普通话二级乙2分
3，知识竞赛一等奖2分
4，大学生组织管理能力大赛一等奖2分
</t>
        </r>
      </text>
    </comment>
    <comment ref="N1600" authorId="3">
      <text>
        <r>
          <rPr>
            <sz val="9"/>
            <rFont val="宋体"/>
            <charset val="134"/>
          </rPr>
          <t xml:space="preserve">1，院互联网+比赛二等奖3分
2，2022年院羽毛球单打三等奖2分
3，2022年至2023年学风建设先进个人5分
4，系学生会工作人员2分
5，职业资格证书4分
6，班级担任组织委员2分
7，青协工作人员2分
8，预征入伍登记2分
</t>
        </r>
      </text>
    </comment>
    <comment ref="N1602" authorId="2">
      <text>
        <r>
          <rPr>
            <sz val="9"/>
            <rFont val="宋体"/>
            <charset val="134"/>
          </rPr>
          <t>1.参加心理体能测试
2.寝室长
3.普通话二级甲
4体育委员</t>
        </r>
      </text>
    </comment>
    <comment ref="N1603" authorId="2">
      <text>
        <r>
          <rPr>
            <sz val="9"/>
            <rFont val="宋体"/>
            <charset val="134"/>
          </rPr>
          <t>1，普通话二级乙2分
2，英语b级2分
3，系工作人员2分
4，学习委员2分
5，宿舍6s5分
6，志愿者证书2分</t>
        </r>
      </text>
    </comment>
    <comment ref="N1604" authorId="2">
      <text>
        <r>
          <rPr>
            <sz val="9"/>
            <rFont val="宋体"/>
            <charset val="134"/>
          </rPr>
          <t>1.乒乓球男子团体优秀奖2分
2.普通话二级乙等2分</t>
        </r>
      </text>
    </comment>
    <comment ref="N1606" authorId="2">
      <text>
        <r>
          <rPr>
            <sz val="9"/>
            <rFont val="宋体"/>
            <charset val="134"/>
          </rPr>
          <t>1.普通话二级甲4分
2.参加心理体能测试</t>
        </r>
      </text>
    </comment>
    <comment ref="N1608" authorId="2">
      <text>
        <r>
          <rPr>
            <sz val="9"/>
            <rFont val="宋体"/>
            <charset val="134"/>
          </rPr>
          <t>1.参加心理体能测试
2.普通话二级乙等</t>
        </r>
      </text>
    </comment>
    <comment ref="N1609" authorId="2">
      <text>
        <r>
          <rPr>
            <sz val="9"/>
            <rFont val="宋体"/>
            <charset val="134"/>
          </rPr>
          <t xml:space="preserve">1，无偿献血4分
2，军训队列标兵3分
3，宿舍长2分
</t>
        </r>
      </text>
    </comment>
    <comment ref="N1610" authorId="2">
      <text>
        <r>
          <rPr>
            <b/>
            <sz val="9"/>
            <rFont val="宋体"/>
            <charset val="134"/>
          </rPr>
          <t>鲁正南:</t>
        </r>
        <r>
          <rPr>
            <sz val="9"/>
            <rFont val="宋体"/>
            <charset val="134"/>
          </rPr>
          <t xml:space="preserve">
</t>
        </r>
      </text>
    </comment>
    <comment ref="N1615" authorId="3">
      <text>
        <r>
          <rPr>
            <sz val="9"/>
            <rFont val="宋体"/>
            <charset val="134"/>
          </rPr>
          <t xml:space="preserve">1，普通话二级甲4分
2，宿舍6s5分
</t>
        </r>
      </text>
    </comment>
    <comment ref="N1617" authorId="2">
      <text>
        <r>
          <rPr>
            <sz val="9"/>
            <rFont val="宋体"/>
            <charset val="134"/>
          </rPr>
          <t>1.英语B级2分
2.普通话二级甲4分
3.青协工作人员2分
4参加心理体能测试4分</t>
        </r>
      </text>
    </comment>
    <comment ref="N1619" authorId="2">
      <text>
        <r>
          <rPr>
            <sz val="9"/>
            <rFont val="宋体"/>
            <charset val="134"/>
          </rPr>
          <t>1.参加心理体能测试4分
2。英语B级2分
3.普通话二级乙等2分
4.青协工作人员2分</t>
        </r>
      </text>
    </comment>
  </commentList>
</comments>
</file>

<file path=xl/sharedStrings.xml><?xml version="1.0" encoding="utf-8"?>
<sst xmlns="http://schemas.openxmlformats.org/spreadsheetml/2006/main" count="2512" uniqueCount="1531">
  <si>
    <r>
      <rPr>
        <sz val="11"/>
        <color rgb="FF000000"/>
        <rFont val="宋体"/>
        <charset val="134"/>
      </rPr>
      <t>安徽中澳科技职业学院</t>
    </r>
    <r>
      <rPr>
        <u/>
        <sz val="11"/>
        <color rgb="FF000000"/>
        <rFont val="宋体"/>
        <charset val="134"/>
      </rPr>
      <t xml:space="preserve">  2022  </t>
    </r>
    <r>
      <rPr>
        <sz val="11"/>
        <color rgb="FF000000"/>
        <rFont val="宋体"/>
        <charset val="134"/>
      </rPr>
      <t xml:space="preserve"> 至</t>
    </r>
    <r>
      <rPr>
        <u/>
        <sz val="11"/>
        <color rgb="FF000000"/>
        <rFont val="宋体"/>
        <charset val="134"/>
      </rPr>
      <t xml:space="preserve">  2023  </t>
    </r>
    <r>
      <rPr>
        <sz val="11"/>
        <color rgb="FF000000"/>
        <rFont val="宋体"/>
        <charset val="134"/>
      </rPr>
      <t xml:space="preserve"> 学年综合素质测评表</t>
    </r>
  </si>
  <si>
    <t xml:space="preserve"> 系部：国际商务系         班级： 21级           专业：城轨一班              辅导员：</t>
  </si>
  <si>
    <t>学号</t>
  </si>
  <si>
    <t>德 育 分 数</t>
  </si>
  <si>
    <t>智育分数</t>
  </si>
  <si>
    <t>身心素质分数</t>
  </si>
  <si>
    <t>能 力 分 数</t>
  </si>
  <si>
    <t>综合分数</t>
  </si>
  <si>
    <t>综合排名</t>
  </si>
  <si>
    <t>减</t>
  </si>
  <si>
    <t>分</t>
  </si>
  <si>
    <t>标</t>
  </si>
  <si>
    <t>基准分</t>
  </si>
  <si>
    <t>加减</t>
  </si>
  <si>
    <t>课程</t>
  </si>
  <si>
    <t>加</t>
  </si>
  <si>
    <t>注</t>
  </si>
  <si>
    <t>(*)</t>
  </si>
  <si>
    <t>分值</t>
  </si>
  <si>
    <t>小计</t>
  </si>
  <si>
    <t>平均分</t>
  </si>
  <si>
    <t>分数</t>
  </si>
  <si>
    <t>202101050105</t>
  </si>
  <si>
    <t>202101050123</t>
  </si>
  <si>
    <t>202102010101</t>
  </si>
  <si>
    <t>202102010102</t>
  </si>
  <si>
    <t>202102010103</t>
  </si>
  <si>
    <t>202102010104</t>
  </si>
  <si>
    <t>202102010105</t>
  </si>
  <si>
    <t>202102010106</t>
  </si>
  <si>
    <t>202102010108</t>
  </si>
  <si>
    <t>202102010109</t>
  </si>
  <si>
    <t>202102010110</t>
  </si>
  <si>
    <t>202102010111</t>
  </si>
  <si>
    <t>202102010112</t>
  </si>
  <si>
    <t>202102010113</t>
  </si>
  <si>
    <t>202102010114</t>
  </si>
  <si>
    <t>202102010115</t>
  </si>
  <si>
    <t>202102010116</t>
  </si>
  <si>
    <t>202102010117</t>
  </si>
  <si>
    <t>202102010118</t>
  </si>
  <si>
    <t>202102010119</t>
  </si>
  <si>
    <t>202102010120</t>
  </si>
  <si>
    <t>202102010121</t>
  </si>
  <si>
    <t>202102010122</t>
  </si>
  <si>
    <t>202102010123</t>
  </si>
  <si>
    <t>202102010124</t>
  </si>
  <si>
    <t>202102010125</t>
  </si>
  <si>
    <t>202102010126</t>
  </si>
  <si>
    <t>202102010127</t>
  </si>
  <si>
    <t>202102010128</t>
  </si>
  <si>
    <t>202102010129</t>
  </si>
  <si>
    <t>202102010130</t>
  </si>
  <si>
    <t>202102010131</t>
  </si>
  <si>
    <t>202102010132</t>
  </si>
  <si>
    <t>202102010133</t>
  </si>
  <si>
    <t>202102010134</t>
  </si>
  <si>
    <t>202102010135</t>
  </si>
  <si>
    <t>202102010136</t>
  </si>
  <si>
    <t>202102010137</t>
  </si>
  <si>
    <t>202102010138</t>
  </si>
  <si>
    <t>202102010139</t>
  </si>
  <si>
    <t>202102010140</t>
  </si>
  <si>
    <t>202102010141</t>
  </si>
  <si>
    <t>202102010142</t>
  </si>
  <si>
    <t>202102010143</t>
  </si>
  <si>
    <t>202102010144</t>
  </si>
  <si>
    <t>202102010145</t>
  </si>
  <si>
    <t>202102030111</t>
  </si>
  <si>
    <t>202104030213</t>
  </si>
  <si>
    <t>安徽中澳科技职业学院  2021   至  2022   学年综合素质测评表+A62:S109</t>
  </si>
  <si>
    <t xml:space="preserve"> 系部：国际商务系         班级：  21级城轨二班          专业：城轨              辅导员：</t>
  </si>
  <si>
    <t>202101050121</t>
  </si>
  <si>
    <t>202101050134</t>
  </si>
  <si>
    <t>202102010203</t>
  </si>
  <si>
    <t>202102010204</t>
  </si>
  <si>
    <t>202102010205</t>
  </si>
  <si>
    <t>202102010206</t>
  </si>
  <si>
    <t>202102010207</t>
  </si>
  <si>
    <t>202102010208</t>
  </si>
  <si>
    <t>202102010209</t>
  </si>
  <si>
    <t>202102010210</t>
  </si>
  <si>
    <t>202102010211</t>
  </si>
  <si>
    <t>202102010212</t>
  </si>
  <si>
    <t>202102010213</t>
  </si>
  <si>
    <t>202102010214</t>
  </si>
  <si>
    <t>202102010215</t>
  </si>
  <si>
    <t>202102010216</t>
  </si>
  <si>
    <t>202102010217</t>
  </si>
  <si>
    <t>202102010219</t>
  </si>
  <si>
    <t>202102010220</t>
  </si>
  <si>
    <t>202102010221</t>
  </si>
  <si>
    <t>202102010222</t>
  </si>
  <si>
    <t>202102010223</t>
  </si>
  <si>
    <t>202102010224</t>
  </si>
  <si>
    <t>202102010225</t>
  </si>
  <si>
    <t>202102010227</t>
  </si>
  <si>
    <t>202102010229</t>
  </si>
  <si>
    <t>202102010230</t>
  </si>
  <si>
    <t>202102010231</t>
  </si>
  <si>
    <t>202102010232</t>
  </si>
  <si>
    <t>202102010233</t>
  </si>
  <si>
    <t>202102010234</t>
  </si>
  <si>
    <t>202102010235</t>
  </si>
  <si>
    <t>202102010236</t>
  </si>
  <si>
    <t>202102010237</t>
  </si>
  <si>
    <t>202102010238</t>
  </si>
  <si>
    <t>202102010239</t>
  </si>
  <si>
    <t>202102010240</t>
  </si>
  <si>
    <t>202102010241</t>
  </si>
  <si>
    <t>202102010242</t>
  </si>
  <si>
    <t>202102010243</t>
  </si>
  <si>
    <t>202102010244</t>
  </si>
  <si>
    <t>202102010245</t>
  </si>
  <si>
    <t>202102010246</t>
  </si>
  <si>
    <t>202102010247</t>
  </si>
  <si>
    <t>202102020212</t>
  </si>
  <si>
    <t>202104010217</t>
  </si>
  <si>
    <t>安徽中澳科技职业学院  2021   至  2022   学年综合素质测评表</t>
  </si>
  <si>
    <t xml:space="preserve"> 系部：国际商务系         班级： 21级空乘           专业：              辅导员：</t>
  </si>
  <si>
    <t>202101070210</t>
  </si>
  <si>
    <t>202102030101</t>
  </si>
  <si>
    <t>202102030102</t>
  </si>
  <si>
    <t>202102030104</t>
  </si>
  <si>
    <t>202102030105</t>
  </si>
  <si>
    <t>202102030106</t>
  </si>
  <si>
    <t>202102030107</t>
  </si>
  <si>
    <t>202102030112</t>
  </si>
  <si>
    <t>202102030113</t>
  </si>
  <si>
    <t>202102030114</t>
  </si>
  <si>
    <t>202102030115</t>
  </si>
  <si>
    <t>202102030120</t>
  </si>
  <si>
    <t>202102030121</t>
  </si>
  <si>
    <t>202102030125</t>
  </si>
  <si>
    <t>202102030126</t>
  </si>
  <si>
    <t>202102030127</t>
  </si>
  <si>
    <t>202102030129</t>
  </si>
  <si>
    <t>202102030132</t>
  </si>
  <si>
    <t>202102030133</t>
  </si>
  <si>
    <t>202102030134</t>
  </si>
  <si>
    <t>202102030136</t>
  </si>
  <si>
    <t>202102030137</t>
  </si>
  <si>
    <t>202102030138</t>
  </si>
  <si>
    <t>202102030139</t>
  </si>
  <si>
    <t>202102030141</t>
  </si>
  <si>
    <t>202102030142</t>
  </si>
  <si>
    <t>202102030144</t>
  </si>
  <si>
    <t>202102030150</t>
  </si>
  <si>
    <t>202102030151</t>
  </si>
  <si>
    <t>202102030152</t>
  </si>
  <si>
    <t>202102030153</t>
  </si>
  <si>
    <t>备注</t>
  </si>
  <si>
    <t>此表一式两份，系部存一份，一份报学生处（另附电子档）。</t>
  </si>
  <si>
    <t xml:space="preserve">                           系部：国际商务系                    班级：21级一班                     专业：婴幼儿托育服务与管理                              </t>
  </si>
  <si>
    <t>德育分数</t>
  </si>
  <si>
    <t>能力分数</t>
  </si>
  <si>
    <t>减分标注*</t>
  </si>
  <si>
    <t>基数分</t>
  </si>
  <si>
    <t>思政理论课</t>
  </si>
  <si>
    <t>80分</t>
  </si>
  <si>
    <t>202102060101</t>
  </si>
  <si>
    <t>*</t>
  </si>
  <si>
    <t>202102060102</t>
  </si>
  <si>
    <t>202102060103</t>
  </si>
  <si>
    <t>202102060106</t>
  </si>
  <si>
    <t>202102060108</t>
  </si>
  <si>
    <t>202102060109</t>
  </si>
  <si>
    <t>202102060111</t>
  </si>
  <si>
    <t>202102060113</t>
  </si>
  <si>
    <t>202102060114</t>
  </si>
  <si>
    <t xml:space="preserve">                           系部：国际商务系                    班级：2021级婴幼儿二班                     专业：婴幼儿托育服务与管理                         辅导员：A164:R189</t>
  </si>
  <si>
    <t>202102060115</t>
  </si>
  <si>
    <t>202102060117</t>
  </si>
  <si>
    <t>202102060118</t>
  </si>
  <si>
    <t>202102060119</t>
  </si>
  <si>
    <t>202102060122</t>
  </si>
  <si>
    <t>202102060123</t>
  </si>
  <si>
    <t>202102060124</t>
  </si>
  <si>
    <t>202102060125</t>
  </si>
  <si>
    <t>202102060127</t>
  </si>
  <si>
    <t>202102060128</t>
  </si>
  <si>
    <t>202102060129</t>
  </si>
  <si>
    <t>202102060131</t>
  </si>
  <si>
    <t>202102060132</t>
  </si>
  <si>
    <t>202102060133</t>
  </si>
  <si>
    <t>202102060136</t>
  </si>
  <si>
    <t>202102060137</t>
  </si>
  <si>
    <t>202102060138</t>
  </si>
  <si>
    <t>202102060139</t>
  </si>
  <si>
    <t>202102060140</t>
  </si>
  <si>
    <t>202102060141</t>
  </si>
  <si>
    <t>202102060142</t>
  </si>
  <si>
    <t>安徽中澳科技职业学院2022~2023学年综合素质测评表</t>
  </si>
  <si>
    <t xml:space="preserve">                           系部：国际商务系                    班级：2021级婴幼儿二班                     专业：婴幼儿托育服务与管理                         辅导员：</t>
  </si>
  <si>
    <t>最后得分</t>
  </si>
  <si>
    <t>202102060210</t>
  </si>
  <si>
    <t>202102060201</t>
  </si>
  <si>
    <t>（原材料基础上核算错误，已经重新核算）</t>
  </si>
  <si>
    <t>202102060203</t>
  </si>
  <si>
    <t>202102060211</t>
  </si>
  <si>
    <t>安徽中澳科技职业学院2022至2023年综合素质测评表</t>
  </si>
  <si>
    <t>系部：国际商务系</t>
  </si>
  <si>
    <t>学 号</t>
  </si>
  <si>
    <t>减分标注（*）</t>
  </si>
  <si>
    <t>成绩</t>
  </si>
  <si>
    <t>加  减</t>
  </si>
  <si>
    <t>80、成绩分</t>
  </si>
  <si>
    <t>分  值</t>
  </si>
  <si>
    <t>小  计</t>
  </si>
  <si>
    <t>分  数</t>
  </si>
  <si>
    <t>202102050109</t>
  </si>
  <si>
    <t>202102050137</t>
  </si>
  <si>
    <t>202102050128</t>
  </si>
  <si>
    <t>202102050136</t>
  </si>
  <si>
    <t>202102050102</t>
  </si>
  <si>
    <t>202102050129</t>
  </si>
  <si>
    <t>202102050108</t>
  </si>
  <si>
    <t>202102050130</t>
  </si>
  <si>
    <t>202102050125</t>
  </si>
  <si>
    <t>202102050122</t>
  </si>
  <si>
    <t>202102050112</t>
  </si>
  <si>
    <t>202102050134</t>
  </si>
  <si>
    <t>202102050114</t>
  </si>
  <si>
    <t>202102050132</t>
  </si>
  <si>
    <t>202102050101</t>
  </si>
  <si>
    <t>202102050104</t>
  </si>
  <si>
    <t>202102050127</t>
  </si>
  <si>
    <t>202102050111</t>
  </si>
  <si>
    <t>202102050105</t>
  </si>
  <si>
    <t>202102050126</t>
  </si>
  <si>
    <t>202102050119</t>
  </si>
  <si>
    <t>202102050140</t>
  </si>
  <si>
    <t>202102050118</t>
  </si>
  <si>
    <t>202102050106</t>
  </si>
  <si>
    <t>202102050139</t>
  </si>
  <si>
    <t>202102050115</t>
  </si>
  <si>
    <t>202102050138</t>
  </si>
  <si>
    <t>202102050116</t>
  </si>
  <si>
    <t>202102050121</t>
  </si>
  <si>
    <t>202102050120</t>
  </si>
  <si>
    <t>202102050123</t>
  </si>
  <si>
    <t>202102050124</t>
  </si>
  <si>
    <t>202102050110</t>
  </si>
  <si>
    <t>202102050135</t>
  </si>
  <si>
    <t>202102050131</t>
  </si>
  <si>
    <t>202102050117</t>
  </si>
  <si>
    <t>202102050107</t>
  </si>
  <si>
    <t>202102050103</t>
  </si>
  <si>
    <t>202101020230</t>
  </si>
  <si>
    <t>202101080201</t>
  </si>
  <si>
    <t>202102050133</t>
  </si>
  <si>
    <t>202102030131</t>
  </si>
  <si>
    <t>202102030135</t>
  </si>
  <si>
    <t>202102050113</t>
  </si>
  <si>
    <t>安徽中澳科技职业学院＿2022＿至＿2023＿年综合素质测评表</t>
  </si>
  <si>
    <t xml:space="preserve">系部：         </t>
  </si>
  <si>
    <t>学    号</t>
  </si>
  <si>
    <t>202102050240</t>
  </si>
  <si>
    <t>202102050206</t>
  </si>
  <si>
    <t>202102050211</t>
  </si>
  <si>
    <t>202102050225</t>
  </si>
  <si>
    <t>202102050220</t>
  </si>
  <si>
    <t>202102050201</t>
  </si>
  <si>
    <t>202102050208</t>
  </si>
  <si>
    <t>202102050203</t>
  </si>
  <si>
    <t>202102050231</t>
  </si>
  <si>
    <t>202102050230</t>
  </si>
  <si>
    <t>202102050216</t>
  </si>
  <si>
    <t>202102050238</t>
  </si>
  <si>
    <t>202103010107</t>
  </si>
  <si>
    <t>202102050239</t>
  </si>
  <si>
    <t>202102050226</t>
  </si>
  <si>
    <t>202102050233</t>
  </si>
  <si>
    <t>202102050227</t>
  </si>
  <si>
    <t>202102050237</t>
  </si>
  <si>
    <t>202102050229</t>
  </si>
  <si>
    <t>202102050218</t>
  </si>
  <si>
    <t>202102050219</t>
  </si>
  <si>
    <t>202102050214</t>
  </si>
  <si>
    <t>202102050228</t>
  </si>
  <si>
    <t>202103010201</t>
  </si>
  <si>
    <t>202102050209</t>
  </si>
  <si>
    <t>202102050213</t>
  </si>
  <si>
    <t>202102050217</t>
  </si>
  <si>
    <t>202102050207</t>
  </si>
  <si>
    <t>202102050235</t>
  </si>
  <si>
    <t>202102050202</t>
  </si>
  <si>
    <t>202102050241</t>
  </si>
  <si>
    <t>202102050224</t>
  </si>
  <si>
    <t>202102050232</t>
  </si>
  <si>
    <t>202102050222</t>
  </si>
  <si>
    <t>202103010213</t>
  </si>
  <si>
    <t>202102050205</t>
  </si>
  <si>
    <t>202102050212</t>
  </si>
  <si>
    <t>202102050204</t>
  </si>
  <si>
    <t>202102050221</t>
  </si>
  <si>
    <t>202102050223</t>
  </si>
  <si>
    <t>202102050234</t>
  </si>
  <si>
    <t>202102050215</t>
  </si>
  <si>
    <t>202101090124</t>
  </si>
  <si>
    <r>
      <rPr>
        <sz val="11"/>
        <color rgb="FF000000"/>
        <rFont val="宋体"/>
        <charset val="134"/>
      </rPr>
      <t>安徽中澳科技职业学院</t>
    </r>
    <r>
      <rPr>
        <u/>
        <sz val="11"/>
        <color rgb="FF000000"/>
        <rFont val="宋体"/>
        <charset val="134"/>
      </rPr>
      <t xml:space="preserve">  2023  </t>
    </r>
    <r>
      <rPr>
        <sz val="11"/>
        <color rgb="FF000000"/>
        <rFont val="宋体"/>
        <charset val="134"/>
      </rPr>
      <t xml:space="preserve"> 至</t>
    </r>
    <r>
      <rPr>
        <u/>
        <sz val="11"/>
        <color rgb="FF000000"/>
        <rFont val="宋体"/>
        <charset val="134"/>
      </rPr>
      <t xml:space="preserve"> 2024   </t>
    </r>
    <r>
      <rPr>
        <sz val="11"/>
        <color rgb="FF000000"/>
        <rFont val="宋体"/>
        <charset val="134"/>
      </rPr>
      <t xml:space="preserve"> 学年综合素质测评表</t>
    </r>
  </si>
  <si>
    <t xml:space="preserve"> 系部：国商系        班级：21级社招          专业：家政服务与管理班、婴幼儿托育服务与管理班           辅导员：</t>
  </si>
  <si>
    <t>S20210202008</t>
  </si>
  <si>
    <t>S20210202016</t>
  </si>
  <si>
    <t>S20210202003</t>
  </si>
  <si>
    <t>S20210202005</t>
  </si>
  <si>
    <t>S20210202018</t>
  </si>
  <si>
    <t>S20210202001</t>
  </si>
  <si>
    <t>S20210202015</t>
  </si>
  <si>
    <t>S20210201001</t>
  </si>
  <si>
    <t>S20210202010</t>
  </si>
  <si>
    <t>S20210201003</t>
  </si>
  <si>
    <t>S20210202012</t>
  </si>
  <si>
    <t>S20210201002</t>
  </si>
  <si>
    <t>S20210202014</t>
  </si>
  <si>
    <t>S20210202006</t>
  </si>
  <si>
    <t>S20210202002</t>
  </si>
  <si>
    <t>S20210202017</t>
  </si>
  <si>
    <t>S20210202009</t>
  </si>
  <si>
    <t>S20210202011</t>
  </si>
  <si>
    <t>S20210202013</t>
  </si>
  <si>
    <r>
      <rPr>
        <sz val="11"/>
        <color rgb="FF000000"/>
        <rFont val="宋体"/>
        <charset val="134"/>
      </rPr>
      <t>安徽中澳科技职业学院</t>
    </r>
    <r>
      <rPr>
        <u/>
        <sz val="11"/>
        <color indexed="8"/>
        <rFont val="宋体"/>
        <charset val="134"/>
      </rPr>
      <t xml:space="preserve">  2022  </t>
    </r>
    <r>
      <rPr>
        <sz val="11"/>
        <color indexed="8"/>
        <rFont val="宋体"/>
        <charset val="134"/>
      </rPr>
      <t xml:space="preserve"> 至  </t>
    </r>
    <r>
      <rPr>
        <sz val="11"/>
        <color indexed="8"/>
        <rFont val="等线"/>
        <charset val="134"/>
      </rPr>
      <t>2023</t>
    </r>
    <r>
      <rPr>
        <sz val="11"/>
        <color indexed="8"/>
        <rFont val="宋体"/>
        <charset val="134"/>
      </rPr>
      <t>年综合素质测评表</t>
    </r>
  </si>
  <si>
    <t>系：    国际商务系     班级：    21学前3班       专业：    学前教育            辅导员：</t>
  </si>
  <si>
    <t>总计分</t>
  </si>
  <si>
    <t>已修课</t>
  </si>
  <si>
    <t>80
分</t>
  </si>
  <si>
    <t>202101050109</t>
  </si>
  <si>
    <t>202101050125</t>
  </si>
  <si>
    <t>202101080224</t>
  </si>
  <si>
    <t>202102050301</t>
  </si>
  <si>
    <t>202102050302</t>
  </si>
  <si>
    <t>202102050303</t>
  </si>
  <si>
    <t>202102050304</t>
  </si>
  <si>
    <t>202102050305</t>
  </si>
  <si>
    <t>202102050306</t>
  </si>
  <si>
    <t>202102050307</t>
  </si>
  <si>
    <t>202102050308</t>
  </si>
  <si>
    <t>202102050309</t>
  </si>
  <si>
    <t>202102050310</t>
  </si>
  <si>
    <t>202102050311</t>
  </si>
  <si>
    <t>202102050312</t>
  </si>
  <si>
    <t>202102050313</t>
  </si>
  <si>
    <t>202102050314</t>
  </si>
  <si>
    <t>202102050316</t>
  </si>
  <si>
    <t>202102050317</t>
  </si>
  <si>
    <t>202102050318</t>
  </si>
  <si>
    <t>202102050319</t>
  </si>
  <si>
    <t>202102050321</t>
  </si>
  <si>
    <t>202102050323</t>
  </si>
  <si>
    <t>202102050324</t>
  </si>
  <si>
    <t>202102050326</t>
  </si>
  <si>
    <t>202102050327</t>
  </si>
  <si>
    <t>202102050328</t>
  </si>
  <si>
    <t>202102050329</t>
  </si>
  <si>
    <t>202102050330</t>
  </si>
  <si>
    <t>202102050331</t>
  </si>
  <si>
    <t>202102050332</t>
  </si>
  <si>
    <t>202102050333</t>
  </si>
  <si>
    <t>202102050334</t>
  </si>
  <si>
    <t>202102050335</t>
  </si>
  <si>
    <t>202102050336</t>
  </si>
  <si>
    <t>202102050337</t>
  </si>
  <si>
    <t>202102050338</t>
  </si>
  <si>
    <t>202102050339</t>
  </si>
  <si>
    <t>202102050340</t>
  </si>
  <si>
    <t>202104010402</t>
  </si>
  <si>
    <t>202104010420</t>
  </si>
  <si>
    <t>202104010427</t>
  </si>
  <si>
    <t>系：    国际商务系     班级：    21学前4班       专业：    学前教育            辅导员：</t>
  </si>
  <si>
    <t>202101040105</t>
  </si>
  <si>
    <t>202101040106</t>
  </si>
  <si>
    <t>202101040111</t>
  </si>
  <si>
    <t>202101040120</t>
  </si>
  <si>
    <t>202101040123</t>
  </si>
  <si>
    <t>202101040128</t>
  </si>
  <si>
    <t>202101040135</t>
  </si>
  <si>
    <t>202101040207</t>
  </si>
  <si>
    <t>202101040230</t>
  </si>
  <si>
    <t>202102050401</t>
  </si>
  <si>
    <t>202102050402</t>
  </si>
  <si>
    <t>202102050403</t>
  </si>
  <si>
    <t>202102050405</t>
  </si>
  <si>
    <t>202102050406</t>
  </si>
  <si>
    <t>202102050407</t>
  </si>
  <si>
    <t>202102050408</t>
  </si>
  <si>
    <t>202102050409</t>
  </si>
  <si>
    <t>202102050410</t>
  </si>
  <si>
    <t>202102050411</t>
  </si>
  <si>
    <t>202102050414</t>
  </si>
  <si>
    <t>202102050415</t>
  </si>
  <si>
    <t>202102050416</t>
  </si>
  <si>
    <t>202102050417</t>
  </si>
  <si>
    <t>202102050418</t>
  </si>
  <si>
    <t>202102050419</t>
  </si>
  <si>
    <t>202102050420</t>
  </si>
  <si>
    <t>202102050421</t>
  </si>
  <si>
    <t>202102050422</t>
  </si>
  <si>
    <t>202102050423</t>
  </si>
  <si>
    <t>202102050424</t>
  </si>
  <si>
    <t>202102050426</t>
  </si>
  <si>
    <t>202102050428</t>
  </si>
  <si>
    <t>202102050429</t>
  </si>
  <si>
    <t>202102050432</t>
  </si>
  <si>
    <t>202102050433</t>
  </si>
  <si>
    <t>202102050434</t>
  </si>
  <si>
    <t>202102050435</t>
  </si>
  <si>
    <t>202102050436</t>
  </si>
  <si>
    <t>202102050437</t>
  </si>
  <si>
    <t>202102050438</t>
  </si>
  <si>
    <t>202102050439</t>
  </si>
  <si>
    <t>202103010108</t>
  </si>
  <si>
    <t>202103010116</t>
  </si>
  <si>
    <t>系：    国际商务系     班级：    21学前5班       专业：    学前教育            辅导员：</t>
  </si>
  <si>
    <t>202101030137</t>
  </si>
  <si>
    <t>202101060107</t>
  </si>
  <si>
    <t>202101060121</t>
  </si>
  <si>
    <t>202101060127</t>
  </si>
  <si>
    <t>202101060137</t>
  </si>
  <si>
    <t>202101090112</t>
  </si>
  <si>
    <t>202101090123</t>
  </si>
  <si>
    <t>202101090128</t>
  </si>
  <si>
    <t>202101090132</t>
  </si>
  <si>
    <t>202102030110</t>
  </si>
  <si>
    <t>202102050501</t>
  </si>
  <si>
    <t>202102050502</t>
  </si>
  <si>
    <t>202102050503</t>
  </si>
  <si>
    <t>202102050504</t>
  </si>
  <si>
    <t>202102050505</t>
  </si>
  <si>
    <t>202102050506</t>
  </si>
  <si>
    <t>202102050507</t>
  </si>
  <si>
    <t>202102050508</t>
  </si>
  <si>
    <t>202102050509</t>
  </si>
  <si>
    <t>202102050510</t>
  </si>
  <si>
    <t>202102050511</t>
  </si>
  <si>
    <t>202102050512</t>
  </si>
  <si>
    <t>202102050513</t>
  </si>
  <si>
    <t>202102050515</t>
  </si>
  <si>
    <t>202102050516</t>
  </si>
  <si>
    <t>202102050517</t>
  </si>
  <si>
    <t>202102050518</t>
  </si>
  <si>
    <t>202102050519</t>
  </si>
  <si>
    <t>202102050521</t>
  </si>
  <si>
    <t>202102050522</t>
  </si>
  <si>
    <t>202102050523</t>
  </si>
  <si>
    <t>202102050524</t>
  </si>
  <si>
    <t>202102050525</t>
  </si>
  <si>
    <t>202102050526</t>
  </si>
  <si>
    <t>202102050527</t>
  </si>
  <si>
    <t>202102050528</t>
  </si>
  <si>
    <t>202102050529</t>
  </si>
  <si>
    <t>202102050530</t>
  </si>
  <si>
    <t>202102050531</t>
  </si>
  <si>
    <t>202102050532</t>
  </si>
  <si>
    <t>202102050533</t>
  </si>
  <si>
    <t>202102050535</t>
  </si>
  <si>
    <t>202102050536</t>
  </si>
  <si>
    <t>202102050537</t>
  </si>
  <si>
    <t>202102050538</t>
  </si>
  <si>
    <t>系：    国际商务系     班级：    21学前6班       专业：    学前教育            辅导员：</t>
  </si>
  <si>
    <t>202102050601</t>
  </si>
  <si>
    <t>202102050602</t>
  </si>
  <si>
    <t>202102050603</t>
  </si>
  <si>
    <t>202102050604</t>
  </si>
  <si>
    <t>202102050605</t>
  </si>
  <si>
    <t>202102050606</t>
  </si>
  <si>
    <t>202102050607</t>
  </si>
  <si>
    <t>202102050608</t>
  </si>
  <si>
    <t>202102050609</t>
  </si>
  <si>
    <t>202102050610</t>
  </si>
  <si>
    <t>202102050611</t>
  </si>
  <si>
    <t>202102050612</t>
  </si>
  <si>
    <t>202102050613</t>
  </si>
  <si>
    <t>202102050614</t>
  </si>
  <si>
    <t>202102050615</t>
  </si>
  <si>
    <t>202102050616</t>
  </si>
  <si>
    <t>202102050617</t>
  </si>
  <si>
    <t>202102050618</t>
  </si>
  <si>
    <t>202102050619</t>
  </si>
  <si>
    <t>202102050620</t>
  </si>
  <si>
    <t>202102050621</t>
  </si>
  <si>
    <t>202102050622</t>
  </si>
  <si>
    <t>202102050623</t>
  </si>
  <si>
    <t>202102050624</t>
  </si>
  <si>
    <t>202102050625</t>
  </si>
  <si>
    <t>202102050626</t>
  </si>
  <si>
    <t>202102050627</t>
  </si>
  <si>
    <t>202102050628</t>
  </si>
  <si>
    <t>202102050629</t>
  </si>
  <si>
    <t>202102050630</t>
  </si>
  <si>
    <t>202102050631</t>
  </si>
  <si>
    <t>202102050632</t>
  </si>
  <si>
    <t>202102050633</t>
  </si>
  <si>
    <t>202102050634</t>
  </si>
  <si>
    <t>202102050635</t>
  </si>
  <si>
    <t>202102050637</t>
  </si>
  <si>
    <t>202102050638</t>
  </si>
  <si>
    <t>202102050639</t>
  </si>
  <si>
    <t>202102050640</t>
  </si>
  <si>
    <t>202102050642</t>
  </si>
  <si>
    <t>202102050643</t>
  </si>
  <si>
    <t>系：    国际商务系     班级：    21学前7班       专业：    学前教育            辅导员：</t>
  </si>
  <si>
    <t>202101070110</t>
  </si>
  <si>
    <t>202101070121</t>
  </si>
  <si>
    <t>202101070124</t>
  </si>
  <si>
    <t>202101070128</t>
  </si>
  <si>
    <t>202102010202</t>
  </si>
  <si>
    <t>202102020122</t>
  </si>
  <si>
    <t>202102020131</t>
  </si>
  <si>
    <t>202102030108</t>
  </si>
  <si>
    <t>202102030109</t>
  </si>
  <si>
    <t>202102030116</t>
  </si>
  <si>
    <t>202102030117</t>
  </si>
  <si>
    <t>202102030118</t>
  </si>
  <si>
    <t>202102030122</t>
  </si>
  <si>
    <t>202102030124</t>
  </si>
  <si>
    <t>202102030140</t>
  </si>
  <si>
    <t>202102030145</t>
  </si>
  <si>
    <t>202102030146</t>
  </si>
  <si>
    <t>202102030147</t>
  </si>
  <si>
    <t>202102030148</t>
  </si>
  <si>
    <t>202102030149</t>
  </si>
  <si>
    <t>202102040104</t>
  </si>
  <si>
    <t>202102040106</t>
  </si>
  <si>
    <t>202102040131</t>
  </si>
  <si>
    <t>202102060104</t>
  </si>
  <si>
    <t>202102060105</t>
  </si>
  <si>
    <t>202102060107</t>
  </si>
  <si>
    <t>202102060110</t>
  </si>
  <si>
    <t>202102060112</t>
  </si>
  <si>
    <t>202102060116</t>
  </si>
  <si>
    <t>202102060120</t>
  </si>
  <si>
    <t>202102060126</t>
  </si>
  <si>
    <t>202102060130</t>
  </si>
  <si>
    <t>202102060134</t>
  </si>
  <si>
    <t>202102060135</t>
  </si>
  <si>
    <t>202102060213</t>
  </si>
  <si>
    <t>202102060230</t>
  </si>
  <si>
    <t>202102060233</t>
  </si>
  <si>
    <t>202102060237</t>
  </si>
  <si>
    <t>202104020105</t>
  </si>
  <si>
    <t>202104020222</t>
  </si>
  <si>
    <t>202104030207</t>
  </si>
  <si>
    <t>202104030229</t>
  </si>
  <si>
    <t>202104030233</t>
  </si>
  <si>
    <t xml:space="preserve"> 系部：国际商务系         班级：21级高铁2班       专业：高速铁路客运乘务              辅导员：</t>
  </si>
  <si>
    <r>
      <rPr>
        <sz val="11"/>
        <color rgb="FF000000"/>
        <rFont val="宋体"/>
        <charset val="134"/>
      </rPr>
      <t>学号</t>
    </r>
  </si>
  <si>
    <r>
      <rPr>
        <sz val="11"/>
        <color rgb="FF000000"/>
        <rFont val="宋体"/>
        <charset val="134"/>
      </rPr>
      <t>德 育 分 数</t>
    </r>
  </si>
  <si>
    <r>
      <rPr>
        <sz val="11"/>
        <color rgb="FF000000"/>
        <rFont val="宋体"/>
        <charset val="134"/>
      </rPr>
      <t>智育分数</t>
    </r>
  </si>
  <si>
    <r>
      <rPr>
        <sz val="11"/>
        <color rgb="FF000000"/>
        <rFont val="宋体"/>
        <charset val="134"/>
      </rPr>
      <t>身心素质分数</t>
    </r>
  </si>
  <si>
    <r>
      <rPr>
        <sz val="11"/>
        <color rgb="FF000000"/>
        <rFont val="宋体"/>
        <charset val="134"/>
      </rPr>
      <t>能 力 分 数</t>
    </r>
  </si>
  <si>
    <r>
      <rPr>
        <sz val="11"/>
        <color rgb="FF000000"/>
        <rFont val="宋体"/>
        <charset val="134"/>
      </rPr>
      <t>综合分数</t>
    </r>
  </si>
  <si>
    <r>
      <rPr>
        <sz val="11"/>
        <color rgb="FF000000"/>
        <rFont val="宋体"/>
        <charset val="134"/>
      </rPr>
      <t>综合排名</t>
    </r>
  </si>
  <si>
    <r>
      <rPr>
        <sz val="11"/>
        <color rgb="FF000000"/>
        <rFont val="宋体"/>
        <charset val="134"/>
      </rPr>
      <t>减</t>
    </r>
  </si>
  <si>
    <r>
      <rPr>
        <sz val="11"/>
        <color rgb="FF000000"/>
        <rFont val="宋体"/>
        <charset val="134"/>
      </rPr>
      <t>分</t>
    </r>
  </si>
  <si>
    <r>
      <rPr>
        <sz val="11"/>
        <color rgb="FF000000"/>
        <rFont val="宋体"/>
        <charset val="134"/>
      </rPr>
      <t>标</t>
    </r>
  </si>
  <si>
    <r>
      <rPr>
        <sz val="11"/>
        <color rgb="FF000000"/>
        <rFont val="宋体"/>
        <charset val="134"/>
      </rPr>
      <t>基准分</t>
    </r>
  </si>
  <si>
    <r>
      <rPr>
        <sz val="11"/>
        <color rgb="FF000000"/>
        <rFont val="宋体"/>
        <charset val="134"/>
      </rPr>
      <t>加减</t>
    </r>
  </si>
  <si>
    <r>
      <rPr>
        <sz val="11"/>
        <color rgb="FF000000"/>
        <rFont val="宋体"/>
        <charset val="134"/>
      </rPr>
      <t>课程</t>
    </r>
  </si>
  <si>
    <r>
      <rPr>
        <sz val="11"/>
        <color rgb="FF000000"/>
        <rFont val="宋体"/>
        <charset val="134"/>
      </rPr>
      <t>加</t>
    </r>
  </si>
  <si>
    <r>
      <rPr>
        <sz val="11"/>
        <color rgb="FF000000"/>
        <rFont val="宋体"/>
        <charset val="134"/>
      </rPr>
      <t>注</t>
    </r>
  </si>
  <si>
    <r>
      <rPr>
        <sz val="11"/>
        <color rgb="FF000000"/>
        <rFont val="宋体"/>
        <charset val="134"/>
      </rPr>
      <t>(*)</t>
    </r>
  </si>
  <si>
    <r>
      <rPr>
        <sz val="11"/>
        <color rgb="FF000000"/>
        <rFont val="宋体"/>
        <charset val="134"/>
      </rPr>
      <t>分值</t>
    </r>
  </si>
  <si>
    <r>
      <rPr>
        <sz val="11"/>
        <color rgb="FF000000"/>
        <rFont val="宋体"/>
        <charset val="134"/>
      </rPr>
      <t>小计</t>
    </r>
  </si>
  <si>
    <r>
      <rPr>
        <sz val="11"/>
        <color rgb="FF000000"/>
        <rFont val="宋体"/>
        <charset val="134"/>
      </rPr>
      <t>平均分</t>
    </r>
  </si>
  <si>
    <r>
      <rPr>
        <sz val="11"/>
        <color rgb="FF000000"/>
        <rFont val="宋体"/>
        <charset val="134"/>
      </rPr>
      <t>分数</t>
    </r>
  </si>
  <si>
    <t>202102020213</t>
  </si>
  <si>
    <t>202102020216</t>
  </si>
  <si>
    <t>202102020223</t>
  </si>
  <si>
    <t>202102020224</t>
  </si>
  <si>
    <t>202101080237</t>
  </si>
  <si>
    <t>202102020221</t>
  </si>
  <si>
    <t>202102020225</t>
  </si>
  <si>
    <t>202102020240</t>
  </si>
  <si>
    <t>202102020228</t>
  </si>
  <si>
    <t>202102020208</t>
  </si>
  <si>
    <t>202102020232</t>
  </si>
  <si>
    <t>202102020227</t>
  </si>
  <si>
    <t>202102020217</t>
  </si>
  <si>
    <t>202102020206</t>
  </si>
  <si>
    <t>202102020201</t>
  </si>
  <si>
    <t>202102020205</t>
  </si>
  <si>
    <t>202102020239</t>
  </si>
  <si>
    <t>202102020241</t>
  </si>
  <si>
    <t>202102020242</t>
  </si>
  <si>
    <t>202102020218</t>
  </si>
  <si>
    <t>202102020244</t>
  </si>
  <si>
    <t>202102020207</t>
  </si>
  <si>
    <t>202102020233</t>
  </si>
  <si>
    <t>202102020235</t>
  </si>
  <si>
    <t>202102020204</t>
  </si>
  <si>
    <t>202102020209</t>
  </si>
  <si>
    <t>202102020229</t>
  </si>
  <si>
    <t>202102020220</t>
  </si>
  <si>
    <t>202102020219</t>
  </si>
  <si>
    <t>202102020215</t>
  </si>
  <si>
    <t>202102020234</t>
  </si>
  <si>
    <t>202102020230</t>
  </si>
  <si>
    <t>202102020243</t>
  </si>
  <si>
    <t>202102020203</t>
  </si>
  <si>
    <t>202102020210</t>
  </si>
  <si>
    <t>不参与</t>
  </si>
  <si>
    <t>202102020222</t>
  </si>
  <si>
    <r>
      <rPr>
        <sz val="11"/>
        <color rgb="FF000000"/>
        <rFont val="宋体"/>
        <charset val="134"/>
      </rPr>
      <t xml:space="preserve"> 系部：国际商务系         班级：</t>
    </r>
    <r>
      <rPr>
        <sz val="11"/>
        <color rgb="FF000000"/>
        <rFont val="等线"/>
        <charset val="134"/>
        <scheme val="minor"/>
      </rPr>
      <t>21</t>
    </r>
    <r>
      <rPr>
        <sz val="11"/>
        <color rgb="FF000000"/>
        <rFont val="宋体"/>
        <charset val="134"/>
      </rPr>
      <t>级高速铁路客运乘务1班          专业：高速铁路客运乘务              辅导员：</t>
    </r>
  </si>
  <si>
    <t>202102020107</t>
  </si>
  <si>
    <t>202102020127</t>
  </si>
  <si>
    <t>202102020124</t>
  </si>
  <si>
    <t>202102020141</t>
  </si>
  <si>
    <t>202102020128</t>
  </si>
  <si>
    <t>202102020123</t>
  </si>
  <si>
    <t>202102020114</t>
  </si>
  <si>
    <t>202102020103</t>
  </si>
  <si>
    <t>202102020126</t>
  </si>
  <si>
    <t>202102020111</t>
  </si>
  <si>
    <t>202102020143</t>
  </si>
  <si>
    <t>202102020130</t>
  </si>
  <si>
    <t>202102020119</t>
  </si>
  <si>
    <t>202102020121</t>
  </si>
  <si>
    <t>202102020102</t>
  </si>
  <si>
    <t>202102020113</t>
  </si>
  <si>
    <t>202102020138</t>
  </si>
  <si>
    <t>202102020129</t>
  </si>
  <si>
    <t>202102020133</t>
  </si>
  <si>
    <t>202102020145</t>
  </si>
  <si>
    <t>202102020125</t>
  </si>
  <si>
    <t>202102020142</t>
  </si>
  <si>
    <t>202102020104</t>
  </si>
  <si>
    <t>202102020105</t>
  </si>
  <si>
    <t>202102020132</t>
  </si>
  <si>
    <t>202102020106</t>
  </si>
  <si>
    <t>202102020140</t>
  </si>
  <si>
    <t>202102020136</t>
  </si>
  <si>
    <t>202102020117</t>
  </si>
  <si>
    <t>202102020139</t>
  </si>
  <si>
    <t>202102020118</t>
  </si>
  <si>
    <t>202102020101</t>
  </si>
  <si>
    <t>202102020110</t>
  </si>
  <si>
    <t>202102020108</t>
  </si>
  <si>
    <t>202102020134</t>
  </si>
  <si>
    <t>202102020144</t>
  </si>
  <si>
    <t>202102020109</t>
  </si>
  <si>
    <t>202102020116</t>
  </si>
  <si>
    <r>
      <rPr>
        <sz val="11"/>
        <color theme="1"/>
        <rFont val="宋体"/>
        <charset val="134"/>
      </rPr>
      <t>系部：国际商务系</t>
    </r>
    <r>
      <rPr>
        <sz val="11"/>
        <color theme="1"/>
        <rFont val="方正书宋简体"/>
        <charset val="134"/>
      </rPr>
      <t xml:space="preserve">     </t>
    </r>
    <r>
      <rPr>
        <sz val="11"/>
        <color theme="1"/>
        <rFont val="宋体"/>
        <charset val="134"/>
      </rPr>
      <t>班级：</t>
    </r>
    <r>
      <rPr>
        <sz val="11"/>
        <color theme="1"/>
        <rFont val="方正书宋简体"/>
        <charset val="134"/>
      </rPr>
      <t>2021</t>
    </r>
    <r>
      <rPr>
        <sz val="11"/>
        <color theme="1"/>
        <rFont val="宋体"/>
        <charset val="134"/>
      </rPr>
      <t>级商务英语</t>
    </r>
    <r>
      <rPr>
        <sz val="11"/>
        <color theme="1"/>
        <rFont val="方正书宋简体"/>
        <charset val="134"/>
      </rPr>
      <t xml:space="preserve">     </t>
    </r>
    <r>
      <rPr>
        <sz val="11"/>
        <color theme="1"/>
        <rFont val="宋体"/>
        <charset val="134"/>
      </rPr>
      <t>专业：商务英语</t>
    </r>
    <r>
      <rPr>
        <sz val="11"/>
        <color theme="1"/>
        <rFont val="方正书宋简体"/>
        <charset val="134"/>
      </rPr>
      <t xml:space="preserve">    </t>
    </r>
    <r>
      <rPr>
        <sz val="11"/>
        <color theme="1"/>
        <rFont val="宋体"/>
        <charset val="134"/>
      </rPr>
      <t>辅导员：</t>
    </r>
  </si>
  <si>
    <r>
      <rPr>
        <sz val="11"/>
        <color theme="1"/>
        <rFont val="宋体"/>
        <charset val="134"/>
      </rPr>
      <t>学</t>
    </r>
    <r>
      <rPr>
        <sz val="11"/>
        <color theme="1"/>
        <rFont val="方正书宋简体"/>
        <charset val="134"/>
      </rPr>
      <t xml:space="preserve">    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</si>
  <si>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能力分数</t>
    </r>
    <r>
      <rPr>
        <sz val="11"/>
        <color theme="1"/>
        <rFont val="方正书宋简体"/>
        <charset val="134"/>
      </rPr>
      <t xml:space="preserve"> </t>
    </r>
  </si>
  <si>
    <r>
      <rPr>
        <sz val="11"/>
        <color theme="1"/>
        <rFont val="宋体"/>
        <charset val="134"/>
      </rPr>
      <t>减分标注</t>
    </r>
    <r>
      <rPr>
        <sz val="11"/>
        <color theme="1"/>
        <rFont val="方正书宋简体"/>
        <charset val="134"/>
      </rPr>
      <t>*</t>
    </r>
  </si>
  <si>
    <r>
      <rPr>
        <sz val="11"/>
        <color theme="1"/>
        <rFont val="宋体"/>
        <charset val="134"/>
      </rPr>
      <t>加</t>
    </r>
    <r>
      <rPr>
        <sz val="11"/>
        <color theme="1"/>
        <rFont val="方正书宋简体"/>
        <charset val="134"/>
      </rPr>
      <t xml:space="preserve">  </t>
    </r>
    <r>
      <rPr>
        <sz val="11"/>
        <color theme="1"/>
        <rFont val="宋体"/>
        <charset val="134"/>
      </rPr>
      <t>减</t>
    </r>
  </si>
  <si>
    <r>
      <rPr>
        <sz val="11"/>
        <color theme="1"/>
        <rFont val="方正书宋简体"/>
        <charset val="134"/>
      </rPr>
      <t>80</t>
    </r>
    <r>
      <rPr>
        <sz val="11"/>
        <color theme="1"/>
        <rFont val="宋体"/>
        <charset val="134"/>
      </rPr>
      <t>、成绩分</t>
    </r>
  </si>
  <si>
    <r>
      <rPr>
        <sz val="11"/>
        <color theme="1"/>
        <rFont val="宋体"/>
        <charset val="134"/>
      </rPr>
      <t>分</t>
    </r>
    <r>
      <rPr>
        <sz val="11"/>
        <color theme="1"/>
        <rFont val="方正书宋简体"/>
        <charset val="134"/>
      </rPr>
      <t xml:space="preserve"> 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</si>
  <si>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小</t>
    </r>
    <r>
      <rPr>
        <sz val="11"/>
        <color theme="1"/>
        <rFont val="方正书宋简体"/>
        <charset val="134"/>
      </rPr>
      <t xml:space="preserve">  </t>
    </r>
    <r>
      <rPr>
        <sz val="11"/>
        <color theme="1"/>
        <rFont val="宋体"/>
        <charset val="134"/>
      </rPr>
      <t>计</t>
    </r>
  </si>
  <si>
    <r>
      <rPr>
        <sz val="11"/>
        <color theme="1"/>
        <rFont val="宋体"/>
        <charset val="134"/>
      </rPr>
      <t>分</t>
    </r>
    <r>
      <rPr>
        <sz val="11"/>
        <color theme="1"/>
        <rFont val="方正书宋简体"/>
        <charset val="134"/>
      </rPr>
      <t xml:space="preserve">  </t>
    </r>
    <r>
      <rPr>
        <sz val="11"/>
        <color theme="1"/>
        <rFont val="宋体"/>
        <charset val="134"/>
      </rPr>
      <t>数</t>
    </r>
  </si>
  <si>
    <t>87. 5</t>
  </si>
  <si>
    <t>14. 4</t>
  </si>
  <si>
    <r>
      <rPr>
        <sz val="9"/>
        <color rgb="FF36363D"/>
        <rFont val="方正书宋简体"/>
        <charset val="134"/>
      </rPr>
      <t>75.</t>
    </r>
    <r>
      <rPr>
        <sz val="9"/>
        <color rgb="FF36363D"/>
        <rFont val="Calibri"/>
        <charset val="134"/>
      </rPr>
      <t>′</t>
    </r>
  </si>
  <si>
    <t>,</t>
  </si>
  <si>
    <r>
      <rPr>
        <sz val="11"/>
        <rFont val="宋体"/>
        <charset val="134"/>
      </rPr>
      <t xml:space="preserve">安徽中澳科技职业学院  </t>
    </r>
    <r>
      <rPr>
        <u/>
        <sz val="11"/>
        <rFont val="宋体"/>
        <charset val="134"/>
      </rPr>
      <t xml:space="preserve"> 2022</t>
    </r>
    <r>
      <rPr>
        <sz val="11"/>
        <rFont val="宋体"/>
        <charset val="134"/>
      </rPr>
      <t xml:space="preserve"> 至 </t>
    </r>
    <r>
      <rPr>
        <u/>
        <sz val="11"/>
        <rFont val="宋体"/>
        <charset val="134"/>
      </rPr>
      <t xml:space="preserve">2023 </t>
    </r>
    <r>
      <rPr>
        <sz val="11"/>
        <rFont val="宋体"/>
        <charset val="134"/>
      </rPr>
      <t>学年学生综合素质测评表</t>
    </r>
  </si>
  <si>
    <t>系（部）： 国际商务系        班级：22级学前4班                   专业：学前教育专业             辅导员：</t>
  </si>
  <si>
    <t xml:space="preserve">德 育 </t>
  </si>
  <si>
    <t xml:space="preserve">智 育 </t>
  </si>
  <si>
    <t>身 心 健 康</t>
  </si>
  <si>
    <t xml:space="preserve">能 力 </t>
  </si>
  <si>
    <t>合计</t>
  </si>
  <si>
    <t>思政课平均分</t>
  </si>
  <si>
    <t>总分</t>
  </si>
  <si>
    <t>总计</t>
  </si>
  <si>
    <t>必修课平均分</t>
  </si>
  <si>
    <t>身心课程分数</t>
  </si>
  <si>
    <t>基本</t>
  </si>
  <si>
    <t>成绩总分</t>
  </si>
  <si>
    <t>减分标注（宿舍整改一次减1分）</t>
  </si>
  <si>
    <t>旷课1课时
减1分</t>
  </si>
  <si>
    <t>综合成绩</t>
  </si>
  <si>
    <t>综合
排名</t>
  </si>
  <si>
    <t>202202060424</t>
  </si>
  <si>
    <t>202202060432</t>
  </si>
  <si>
    <t>202202060430</t>
  </si>
  <si>
    <t>202202060423</t>
  </si>
  <si>
    <t>202202060439</t>
  </si>
  <si>
    <t>202202060421</t>
  </si>
  <si>
    <t>202202060426</t>
  </si>
  <si>
    <t>202202060418</t>
  </si>
  <si>
    <t>202202060420</t>
  </si>
  <si>
    <t>202202060431</t>
  </si>
  <si>
    <t>202202060438</t>
  </si>
  <si>
    <t>202202060419</t>
  </si>
  <si>
    <t>202204050123</t>
  </si>
  <si>
    <t>202201090127</t>
  </si>
  <si>
    <t>202202060412</t>
  </si>
  <si>
    <t>202202060403</t>
  </si>
  <si>
    <t>202202060422</t>
  </si>
  <si>
    <t>202202060425</t>
  </si>
  <si>
    <t>202202060413</t>
  </si>
  <si>
    <t>202204040129</t>
  </si>
  <si>
    <t>202202060408</t>
  </si>
  <si>
    <t>202202060428</t>
  </si>
  <si>
    <t>202202060407</t>
  </si>
  <si>
    <t>202202060437</t>
  </si>
  <si>
    <t>202202060442</t>
  </si>
  <si>
    <t>202202060417</t>
  </si>
  <si>
    <t>202202060401</t>
  </si>
  <si>
    <t>202202060440</t>
  </si>
  <si>
    <t>202201090144</t>
  </si>
  <si>
    <t>202202060402</t>
  </si>
  <si>
    <t>202202060436</t>
  </si>
  <si>
    <t>202202060416</t>
  </si>
  <si>
    <t>202202060411</t>
  </si>
  <si>
    <t>202202060427</t>
  </si>
  <si>
    <t>202202060435</t>
  </si>
  <si>
    <t>202202060433</t>
  </si>
  <si>
    <t>202202060405</t>
  </si>
  <si>
    <t>202202060415</t>
  </si>
  <si>
    <t>202202060409</t>
  </si>
  <si>
    <t>202202060434</t>
  </si>
  <si>
    <t>202202060404</t>
  </si>
  <si>
    <t>202202060410</t>
  </si>
  <si>
    <t>202204050315</t>
  </si>
  <si>
    <t>202201090119</t>
  </si>
  <si>
    <t>202202060406</t>
  </si>
  <si>
    <t>202202060441</t>
  </si>
  <si>
    <t>202202060414</t>
  </si>
  <si>
    <t xml:space="preserve"> 系部：国际商务系   班级：22高铁乘务     专业：高铁乘务     辅导员：</t>
  </si>
  <si>
    <t>202202020119</t>
  </si>
  <si>
    <t>202202020123</t>
  </si>
  <si>
    <t>202202020101</t>
  </si>
  <si>
    <t>202202020136</t>
  </si>
  <si>
    <t>202202020110</t>
  </si>
  <si>
    <t>202202020109</t>
  </si>
  <si>
    <t>202202020144</t>
  </si>
  <si>
    <t>202202040136</t>
  </si>
  <si>
    <t>202202020107</t>
  </si>
  <si>
    <t>202202020135</t>
  </si>
  <si>
    <t>202202020128</t>
  </si>
  <si>
    <t>202202020108</t>
  </si>
  <si>
    <t>202202020146</t>
  </si>
  <si>
    <t>202202020143</t>
  </si>
  <si>
    <t>202202020127</t>
  </si>
  <si>
    <t>202202020117</t>
  </si>
  <si>
    <t>202202020129</t>
  </si>
  <si>
    <t>202202020113</t>
  </si>
  <si>
    <t>202202020126</t>
  </si>
  <si>
    <t>202202020104</t>
  </si>
  <si>
    <t>202201090116</t>
  </si>
  <si>
    <t>202202020116</t>
  </si>
  <si>
    <t>202202020134</t>
  </si>
  <si>
    <t>202202020105</t>
  </si>
  <si>
    <t>202202070340</t>
  </si>
  <si>
    <t>202202020118</t>
  </si>
  <si>
    <t>202202020139</t>
  </si>
  <si>
    <t>202202020122</t>
  </si>
  <si>
    <t>202202020112</t>
  </si>
  <si>
    <t>202202020145</t>
  </si>
  <si>
    <t>202202020111</t>
  </si>
  <si>
    <t>202202020115</t>
  </si>
  <si>
    <t>202201070142</t>
  </si>
  <si>
    <t>202202020137</t>
  </si>
  <si>
    <t>202202020102</t>
  </si>
  <si>
    <t>202202020132</t>
  </si>
  <si>
    <t>202202020133</t>
  </si>
  <si>
    <t>202202020121</t>
  </si>
  <si>
    <t>202202020142</t>
  </si>
  <si>
    <t>202201060111</t>
  </si>
  <si>
    <t>202202070310</t>
  </si>
  <si>
    <t>202202020124</t>
  </si>
  <si>
    <t>202202020138</t>
  </si>
  <si>
    <t>202202020131</t>
  </si>
  <si>
    <t>202202020125</t>
  </si>
  <si>
    <t>202202020103</t>
  </si>
  <si>
    <t>202202020114</t>
  </si>
  <si>
    <t xml:space="preserve"> 系部： 国际商务系        班级：22级学前一班            专业：              辅导员：</t>
  </si>
  <si>
    <t>202102050534</t>
  </si>
  <si>
    <t>5</t>
  </si>
  <si>
    <t>202201010107</t>
  </si>
  <si>
    <t>27</t>
  </si>
  <si>
    <t>202201010115</t>
  </si>
  <si>
    <t>19</t>
  </si>
  <si>
    <t>202201010120</t>
  </si>
  <si>
    <t>45</t>
  </si>
  <si>
    <t>202201010133</t>
  </si>
  <si>
    <t>36</t>
  </si>
  <si>
    <t>202201020148</t>
  </si>
  <si>
    <t>44</t>
  </si>
  <si>
    <t>202202060101</t>
  </si>
  <si>
    <t>4</t>
  </si>
  <si>
    <t>202202060102</t>
  </si>
  <si>
    <t>33</t>
  </si>
  <si>
    <t>202202060103</t>
  </si>
  <si>
    <t>43</t>
  </si>
  <si>
    <t>202202060104</t>
  </si>
  <si>
    <t>29</t>
  </si>
  <si>
    <t>202202060105</t>
  </si>
  <si>
    <t>8</t>
  </si>
  <si>
    <t>202202060107</t>
  </si>
  <si>
    <t>12</t>
  </si>
  <si>
    <t>202202060108</t>
  </si>
  <si>
    <t>7</t>
  </si>
  <si>
    <t>202202060109</t>
  </si>
  <si>
    <t>30</t>
  </si>
  <si>
    <t>202202060110</t>
  </si>
  <si>
    <t>10</t>
  </si>
  <si>
    <t>202202060111</t>
  </si>
  <si>
    <t>40</t>
  </si>
  <si>
    <t>202202060112</t>
  </si>
  <si>
    <t>32</t>
  </si>
  <si>
    <t>202202060113</t>
  </si>
  <si>
    <t>17</t>
  </si>
  <si>
    <t>202202060114</t>
  </si>
  <si>
    <t>26</t>
  </si>
  <si>
    <t>202202060115</t>
  </si>
  <si>
    <t>13</t>
  </si>
  <si>
    <t>202202060116</t>
  </si>
  <si>
    <t>25</t>
  </si>
  <si>
    <t>202202060117</t>
  </si>
  <si>
    <t>31</t>
  </si>
  <si>
    <t>202202060118</t>
  </si>
  <si>
    <t>23</t>
  </si>
  <si>
    <t>202202060119</t>
  </si>
  <si>
    <t>34</t>
  </si>
  <si>
    <t>202202060120</t>
  </si>
  <si>
    <t>11</t>
  </si>
  <si>
    <t>202202060121</t>
  </si>
  <si>
    <t>1</t>
  </si>
  <si>
    <t>202202060122</t>
  </si>
  <si>
    <t>24</t>
  </si>
  <si>
    <t>202202060123</t>
  </si>
  <si>
    <t>9</t>
  </si>
  <si>
    <t>202202060124</t>
  </si>
  <si>
    <t>20</t>
  </si>
  <si>
    <t>202202060125</t>
  </si>
  <si>
    <t>14</t>
  </si>
  <si>
    <t>202202060126</t>
  </si>
  <si>
    <t>2</t>
  </si>
  <si>
    <t>202202060127</t>
  </si>
  <si>
    <t>22</t>
  </si>
  <si>
    <t>202202060128</t>
  </si>
  <si>
    <t>42</t>
  </si>
  <si>
    <t>202202060129</t>
  </si>
  <si>
    <t>15</t>
  </si>
  <si>
    <t>202202060130</t>
  </si>
  <si>
    <t>6</t>
  </si>
  <si>
    <t>202202060131</t>
  </si>
  <si>
    <t>16</t>
  </si>
  <si>
    <t>202202060132</t>
  </si>
  <si>
    <t>37</t>
  </si>
  <si>
    <t>202202060133</t>
  </si>
  <si>
    <t>28</t>
  </si>
  <si>
    <t>202202060134</t>
  </si>
  <si>
    <t>35</t>
  </si>
  <si>
    <t>202202060135</t>
  </si>
  <si>
    <t>21</t>
  </si>
  <si>
    <t>202202060136</t>
  </si>
  <si>
    <t>41</t>
  </si>
  <si>
    <t>202202060137</t>
  </si>
  <si>
    <t>3</t>
  </si>
  <si>
    <t>202202060138</t>
  </si>
  <si>
    <t>202202060139</t>
  </si>
  <si>
    <t>39</t>
  </si>
  <si>
    <t>202202060140</t>
  </si>
  <si>
    <t>18</t>
  </si>
  <si>
    <t>202202060141</t>
  </si>
  <si>
    <t>38</t>
  </si>
  <si>
    <t>安徽中澳科技职业学院2022年——2023年综合素质测评</t>
  </si>
  <si>
    <t xml:space="preserve">系部：国际商务系       </t>
  </si>
  <si>
    <t>班级：22级商务英语班</t>
  </si>
  <si>
    <t>专业：商务英语</t>
  </si>
  <si>
    <t>辅导员：</t>
  </si>
  <si>
    <t>成绩分</t>
  </si>
  <si>
    <t xml:space="preserve"> 系部：国商系         班级：22学前9班            专业：学前教育              辅导员：</t>
  </si>
  <si>
    <t>202202060918</t>
  </si>
  <si>
    <t>202202060935</t>
  </si>
  <si>
    <t>202202060902</t>
  </si>
  <si>
    <t>202202060924</t>
  </si>
  <si>
    <t>202202060936</t>
  </si>
  <si>
    <t>202202060922</t>
  </si>
  <si>
    <t>202202060916</t>
  </si>
  <si>
    <t>202202060921</t>
  </si>
  <si>
    <t>202202060909</t>
  </si>
  <si>
    <t>202202040130</t>
  </si>
  <si>
    <t>202202060923</t>
  </si>
  <si>
    <t>202202060927</t>
  </si>
  <si>
    <t>202204020343</t>
  </si>
  <si>
    <t>202202060906</t>
  </si>
  <si>
    <t>202202070125</t>
  </si>
  <si>
    <t>202202070138</t>
  </si>
  <si>
    <t>202202060914</t>
  </si>
  <si>
    <t>202202060908</t>
  </si>
  <si>
    <t>202202060915</t>
  </si>
  <si>
    <t>202202070134</t>
  </si>
  <si>
    <t>202202060910</t>
  </si>
  <si>
    <t>202202060905</t>
  </si>
  <si>
    <t>202202070118</t>
  </si>
  <si>
    <t>202202060903</t>
  </si>
  <si>
    <t>202202040104</t>
  </si>
  <si>
    <t>202202060917</t>
  </si>
  <si>
    <t>202202060920</t>
  </si>
  <si>
    <t>202204050303</t>
  </si>
  <si>
    <t>202202060912</t>
  </si>
  <si>
    <t>202202060928</t>
  </si>
  <si>
    <t>202202060932</t>
  </si>
  <si>
    <t>202202060911</t>
  </si>
  <si>
    <t>202202070107</t>
  </si>
  <si>
    <t>202202060934</t>
  </si>
  <si>
    <t>202202060904</t>
  </si>
  <si>
    <t>202202070106</t>
  </si>
  <si>
    <t>202202060919</t>
  </si>
  <si>
    <t>202202050121</t>
  </si>
  <si>
    <t>202202060926</t>
  </si>
  <si>
    <t>202202060930</t>
  </si>
  <si>
    <t>202202060901</t>
  </si>
  <si>
    <t>202202060907</t>
  </si>
  <si>
    <t>202202060931</t>
  </si>
  <si>
    <t>202202060933</t>
  </si>
  <si>
    <t>202202060929</t>
  </si>
  <si>
    <t>202202060925</t>
  </si>
  <si>
    <t>202201090113</t>
  </si>
  <si>
    <t>202202070137</t>
  </si>
  <si>
    <t>安徽中澳科技职业学院  2023   至 2024    学年综合素质测评表A1071:S1104A1072A1071A1071:S1113</t>
  </si>
  <si>
    <t xml:space="preserve"> 系部：国商系        班级：22学前10班            专业：学前教育           辅导员：</t>
  </si>
  <si>
    <t>202201060127</t>
  </si>
  <si>
    <t>202202061025</t>
  </si>
  <si>
    <t>202202061002</t>
  </si>
  <si>
    <t>202202061022</t>
  </si>
  <si>
    <t>202201090110</t>
  </si>
  <si>
    <t>202202061028</t>
  </si>
  <si>
    <t>202202061032</t>
  </si>
  <si>
    <t>202202061017</t>
  </si>
  <si>
    <t>202202061021</t>
  </si>
  <si>
    <t>202202061005</t>
  </si>
  <si>
    <t>202201080209</t>
  </si>
  <si>
    <t>202201030230</t>
  </si>
  <si>
    <t>202202061013</t>
  </si>
  <si>
    <t>202202061004</t>
  </si>
  <si>
    <t>202202061008</t>
  </si>
  <si>
    <t>202202061003</t>
  </si>
  <si>
    <t>202201030229</t>
  </si>
  <si>
    <t>202202020120</t>
  </si>
  <si>
    <t>202202061012</t>
  </si>
  <si>
    <t>202202061024</t>
  </si>
  <si>
    <t>202202061029</t>
  </si>
  <si>
    <t>202202061027</t>
  </si>
  <si>
    <t>202202061001</t>
  </si>
  <si>
    <t>202202061020</t>
  </si>
  <si>
    <t>202202061016</t>
  </si>
  <si>
    <t>202202061010</t>
  </si>
  <si>
    <t>202202061011</t>
  </si>
  <si>
    <t>202202061031</t>
  </si>
  <si>
    <t>202202061015</t>
  </si>
  <si>
    <t>202202061026</t>
  </si>
  <si>
    <t>202204060143</t>
  </si>
  <si>
    <t>202201090138</t>
  </si>
  <si>
    <t>202202061014</t>
  </si>
  <si>
    <t>202201060108</t>
  </si>
  <si>
    <t>202202050114</t>
  </si>
  <si>
    <t>202201060112</t>
  </si>
  <si>
    <t>202202061006</t>
  </si>
  <si>
    <t>202202061019</t>
  </si>
  <si>
    <t>202202061033</t>
  </si>
  <si>
    <t>202204020243</t>
  </si>
  <si>
    <t>202204060102</t>
  </si>
  <si>
    <t>202202061007</t>
  </si>
  <si>
    <t>202202050112</t>
  </si>
  <si>
    <t>202202061030</t>
  </si>
  <si>
    <t>202201090145</t>
  </si>
  <si>
    <t>202202061009</t>
  </si>
  <si>
    <t>安徽中澳科技职业学院2022-2023学年综合素质测评表</t>
  </si>
  <si>
    <t>系部：国际商务系         班级：2022级婴幼儿1班       专业：婴幼儿托育服务与管理                辅导员：</t>
  </si>
  <si>
    <t>202202070139</t>
  </si>
  <si>
    <t>202202070116</t>
  </si>
  <si>
    <t>202202070113</t>
  </si>
  <si>
    <t>202202070149</t>
  </si>
  <si>
    <t>202202070127</t>
  </si>
  <si>
    <t>202202070146</t>
  </si>
  <si>
    <t>202202070140</t>
  </si>
  <si>
    <t>202202070104</t>
  </si>
  <si>
    <t>202202070111</t>
  </si>
  <si>
    <t>202202070132</t>
  </si>
  <si>
    <t>202202070102</t>
  </si>
  <si>
    <t>202202070122</t>
  </si>
  <si>
    <t>202202070124</t>
  </si>
  <si>
    <t>202202070130</t>
  </si>
  <si>
    <t>202202070148</t>
  </si>
  <si>
    <t>202202070120</t>
  </si>
  <si>
    <t>202202070109</t>
  </si>
  <si>
    <t>202202070145</t>
  </si>
  <si>
    <t>202202070123</t>
  </si>
  <si>
    <t>202202070128</t>
  </si>
  <si>
    <t>202202070121</t>
  </si>
  <si>
    <t>202202070108</t>
  </si>
  <si>
    <t>202202070114</t>
  </si>
  <si>
    <t>202202070110</t>
  </si>
  <si>
    <t>202202070135</t>
  </si>
  <si>
    <t>202202070115</t>
  </si>
  <si>
    <t>202202070144</t>
  </si>
  <si>
    <t>202202070142</t>
  </si>
  <si>
    <t>202202070133</t>
  </si>
  <si>
    <t>202202070143</t>
  </si>
  <si>
    <t>202202070112</t>
  </si>
  <si>
    <t>202202070117</t>
  </si>
  <si>
    <t>202202070141</t>
  </si>
  <si>
    <t>202202070129</t>
  </si>
  <si>
    <t>202202070147</t>
  </si>
  <si>
    <r>
      <rPr>
        <sz val="11"/>
        <color rgb="FF000000"/>
        <rFont val="宋体"/>
        <charset val="134"/>
      </rPr>
      <t>安徽中澳科技职业学院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 xml:space="preserve"> 至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 xml:space="preserve"> 学年综合素质测评表</t>
    </r>
  </si>
  <si>
    <t xml:space="preserve"> 系部：         班级： 2022级婴幼儿托育服务与管理2班  专业：              辅导员：</t>
  </si>
  <si>
    <t>202202070202</t>
  </si>
  <si>
    <t>202202070226</t>
  </si>
  <si>
    <t>202202070230</t>
  </si>
  <si>
    <t>202202070229</t>
  </si>
  <si>
    <t>202202070215</t>
  </si>
  <si>
    <t>202202070224</t>
  </si>
  <si>
    <t>202202070212</t>
  </si>
  <si>
    <t>202202070214</t>
  </si>
  <si>
    <t>202202070220</t>
  </si>
  <si>
    <t>202202070238</t>
  </si>
  <si>
    <t>202202070222</t>
  </si>
  <si>
    <t>202202070219</t>
  </si>
  <si>
    <t>202202070209</t>
  </si>
  <si>
    <t>202202070228</t>
  </si>
  <si>
    <t>202202070217</t>
  </si>
  <si>
    <t>202202070201</t>
  </si>
  <si>
    <t>202202070235</t>
  </si>
  <si>
    <t>202202070208</t>
  </si>
  <si>
    <t>202202070248</t>
  </si>
  <si>
    <t>202202070245</t>
  </si>
  <si>
    <t>202202070234</t>
  </si>
  <si>
    <t>202202070218</t>
  </si>
  <si>
    <t>202202070246</t>
  </si>
  <si>
    <t>202202070242</t>
  </si>
  <si>
    <t>202202070205</t>
  </si>
  <si>
    <t>202202070216</t>
  </si>
  <si>
    <t>202202070204</t>
  </si>
  <si>
    <t>202202070221</t>
  </si>
  <si>
    <t>202202070203</t>
  </si>
  <si>
    <t>202202070231</t>
  </si>
  <si>
    <t>202202070240</t>
  </si>
  <si>
    <t>202202070233</t>
  </si>
  <si>
    <t>202202070211</t>
  </si>
  <si>
    <t>202202070213</t>
  </si>
  <si>
    <t>202202070237</t>
  </si>
  <si>
    <t>202202070244</t>
  </si>
  <si>
    <t>202202070241</t>
  </si>
  <si>
    <t>202202070232</t>
  </si>
  <si>
    <t>202202070206</t>
  </si>
  <si>
    <t>202202070207</t>
  </si>
  <si>
    <t xml:space="preserve"> 系部：         班级： 2022级婴幼儿托育服务与管理3班  专业：              辅导员：</t>
  </si>
  <si>
    <t>202202070308</t>
  </si>
  <si>
    <t>202202070330</t>
  </si>
  <si>
    <t>202202070327</t>
  </si>
  <si>
    <t>202202070335</t>
  </si>
  <si>
    <t>202202070346</t>
  </si>
  <si>
    <t>202202070307</t>
  </si>
  <si>
    <t>202202070314</t>
  </si>
  <si>
    <t>202202070320</t>
  </si>
  <si>
    <t>202202070339</t>
  </si>
  <si>
    <t>202202070333</t>
  </si>
  <si>
    <t>202202070303</t>
  </si>
  <si>
    <t>202202070329</t>
  </si>
  <si>
    <t>202202070324</t>
  </si>
  <si>
    <t>202202070345</t>
  </si>
  <si>
    <t>202202070305</t>
  </si>
  <si>
    <t>202202070342</t>
  </si>
  <si>
    <t>202202070315</t>
  </si>
  <si>
    <t>202202070311</t>
  </si>
  <si>
    <t>202202070321</t>
  </si>
  <si>
    <t>202202070325</t>
  </si>
  <si>
    <t>202202070301</t>
  </si>
  <si>
    <t>202202070317</t>
  </si>
  <si>
    <t>202202070343</t>
  </si>
  <si>
    <t>202202070332</t>
  </si>
  <si>
    <t>202202070309</t>
  </si>
  <si>
    <t>202202070318</t>
  </si>
  <si>
    <t>202202070312</t>
  </si>
  <si>
    <t>202202070316</t>
  </si>
  <si>
    <t>202202070323</t>
  </si>
  <si>
    <t>202202070337</t>
  </si>
  <si>
    <t>202202070313</t>
  </si>
  <si>
    <t>202202070341</t>
  </si>
  <si>
    <t xml:space="preserve"> 系部：         班级： 2022级护理班 专业：              辅导员：</t>
  </si>
  <si>
    <t>202202030133</t>
  </si>
  <si>
    <t>202202030108</t>
  </si>
  <si>
    <t>202202030137</t>
  </si>
  <si>
    <t>202202030119</t>
  </si>
  <si>
    <t>202202030115</t>
  </si>
  <si>
    <t>202202030109</t>
  </si>
  <si>
    <t>202202030124</t>
  </si>
  <si>
    <t>202202030131</t>
  </si>
  <si>
    <t>202202030101</t>
  </si>
  <si>
    <t>202202030110</t>
  </si>
  <si>
    <t>202202030116</t>
  </si>
  <si>
    <t>202202030118</t>
  </si>
  <si>
    <t>202202030105</t>
  </si>
  <si>
    <t>202202030128</t>
  </si>
  <si>
    <t>202202030121</t>
  </si>
  <si>
    <t>202202030106</t>
  </si>
  <si>
    <t>202202030114</t>
  </si>
  <si>
    <t>202202030134</t>
  </si>
  <si>
    <t>202202030113</t>
  </si>
  <si>
    <t>202202030130</t>
  </si>
  <si>
    <t>202202030132</t>
  </si>
  <si>
    <t>202202030120</t>
  </si>
  <si>
    <t>202202030127</t>
  </si>
  <si>
    <t>202202030117</t>
  </si>
  <si>
    <t>202202030111</t>
  </si>
  <si>
    <t>202202030138</t>
  </si>
  <si>
    <t>202202030102</t>
  </si>
  <si>
    <t>202202030125</t>
  </si>
  <si>
    <t>202202030103</t>
  </si>
  <si>
    <t>202202030122</t>
  </si>
  <si>
    <t>202202030112</t>
  </si>
  <si>
    <t>202202030129</t>
  </si>
  <si>
    <t>202202030123</t>
  </si>
  <si>
    <t>202202030104</t>
  </si>
  <si>
    <t>202201080108</t>
  </si>
  <si>
    <t>202201060136</t>
  </si>
  <si>
    <t>202202030126</t>
  </si>
  <si>
    <t>202202030136</t>
  </si>
  <si>
    <t>202202030135</t>
  </si>
  <si>
    <t xml:space="preserve">安徽中澳科技职业学院2022年至2023年学生综合素质测评表 </t>
  </si>
  <si>
    <t>系：国商系           专业：22级学前教育专业            班级：学前3班          辅导员：</t>
  </si>
  <si>
    <t>减分标注</t>
  </si>
  <si>
    <t>加减分</t>
  </si>
  <si>
    <t>202202060337</t>
  </si>
  <si>
    <t>202202060309</t>
  </si>
  <si>
    <t>202202060335</t>
  </si>
  <si>
    <t>202202060322</t>
  </si>
  <si>
    <t>慕课补考</t>
  </si>
  <si>
    <t>202202060310</t>
  </si>
  <si>
    <t>202202060341</t>
  </si>
  <si>
    <t>202202060333</t>
  </si>
  <si>
    <t>202202060339</t>
  </si>
  <si>
    <t>202202060303</t>
  </si>
  <si>
    <t>宿舍整改-10</t>
  </si>
  <si>
    <t>202202060314</t>
  </si>
  <si>
    <t>202202060307</t>
  </si>
  <si>
    <t>202202060342</t>
  </si>
  <si>
    <t>202202060332</t>
  </si>
  <si>
    <t>202202060305</t>
  </si>
  <si>
    <t>202202060338</t>
  </si>
  <si>
    <t>202202060330</t>
  </si>
  <si>
    <t>202202060304</t>
  </si>
  <si>
    <t>学前心理学无分</t>
  </si>
  <si>
    <t>202202060301</t>
  </si>
  <si>
    <t>202202060312</t>
  </si>
  <si>
    <t>202202060306</t>
  </si>
  <si>
    <t>慕课补考、宿舍整改-4</t>
  </si>
  <si>
    <t>202202060334</t>
  </si>
  <si>
    <t>202202060302</t>
  </si>
  <si>
    <t>202202060317</t>
  </si>
  <si>
    <t>202202060313</t>
  </si>
  <si>
    <t>202201070151</t>
  </si>
  <si>
    <t>专业课非个人原因缓考，成绩按照其余同学平均分</t>
  </si>
  <si>
    <t>202202060340</t>
  </si>
  <si>
    <t>202202060316</t>
  </si>
  <si>
    <t>202202060331</t>
  </si>
  <si>
    <t>202202060320</t>
  </si>
  <si>
    <t>202201070130</t>
  </si>
  <si>
    <t>202201070115</t>
  </si>
  <si>
    <t>专业课补考</t>
  </si>
  <si>
    <t>202202060321</t>
  </si>
  <si>
    <t>202202060315</t>
  </si>
  <si>
    <t>202202060318</t>
  </si>
  <si>
    <t>202202060319</t>
  </si>
  <si>
    <t>202202060329</t>
  </si>
  <si>
    <t>202201070139</t>
  </si>
  <si>
    <t>202202060336</t>
  </si>
  <si>
    <t>202202060323</t>
  </si>
  <si>
    <t>202202060324</t>
  </si>
  <si>
    <t>202202060311</t>
  </si>
  <si>
    <t>202202060327</t>
  </si>
  <si>
    <t>宿舍整改-10、系部通报一次</t>
  </si>
  <si>
    <t>202202060325</t>
  </si>
  <si>
    <t>202202060326</t>
  </si>
  <si>
    <t>202202060308</t>
  </si>
  <si>
    <t>202201040236</t>
  </si>
  <si>
    <t>202201070127</t>
  </si>
  <si>
    <t>202202060328</t>
  </si>
  <si>
    <t xml:space="preserve"> 系部：         班级： 22级城轨一班           专业：              辅导员：</t>
  </si>
  <si>
    <t>202201030103</t>
  </si>
  <si>
    <t>202201040122</t>
  </si>
  <si>
    <t>202201070106</t>
  </si>
  <si>
    <t>202202010101</t>
  </si>
  <si>
    <t>202202010102</t>
  </si>
  <si>
    <t>202202010103</t>
  </si>
  <si>
    <t>202202010104</t>
  </si>
  <si>
    <t>202202010105</t>
  </si>
  <si>
    <t>202202010106</t>
  </si>
  <si>
    <t>202202010107</t>
  </si>
  <si>
    <t>202202010108</t>
  </si>
  <si>
    <t>202202010109</t>
  </si>
  <si>
    <t>202202010110</t>
  </si>
  <si>
    <t>202202010111</t>
  </si>
  <si>
    <t>202202010112</t>
  </si>
  <si>
    <t>202202010113</t>
  </si>
  <si>
    <t>202202010114</t>
  </si>
  <si>
    <t>202202010115</t>
  </si>
  <si>
    <t>202202010116</t>
  </si>
  <si>
    <t>202202010117</t>
  </si>
  <si>
    <t>202202010118</t>
  </si>
  <si>
    <t>202202010119</t>
  </si>
  <si>
    <t>202202010120</t>
  </si>
  <si>
    <t>202202010121</t>
  </si>
  <si>
    <t>202202010122</t>
  </si>
  <si>
    <t>202202010123</t>
  </si>
  <si>
    <t>202202010124</t>
  </si>
  <si>
    <t>202202010125</t>
  </si>
  <si>
    <t>202202010126</t>
  </si>
  <si>
    <t>202202010127</t>
  </si>
  <si>
    <t>202202010128</t>
  </si>
  <si>
    <t>202202010129</t>
  </si>
  <si>
    <t>202202010130</t>
  </si>
  <si>
    <t>202202010131</t>
  </si>
  <si>
    <t>202202010132</t>
  </si>
  <si>
    <t>202202010133</t>
  </si>
  <si>
    <t>202202010134</t>
  </si>
  <si>
    <t>202202010136</t>
  </si>
  <si>
    <t>202202010137</t>
  </si>
  <si>
    <t>202202010138</t>
  </si>
  <si>
    <t>202202010139</t>
  </si>
  <si>
    <t>202202010140</t>
  </si>
  <si>
    <t>202202010141</t>
  </si>
  <si>
    <t>202202010142</t>
  </si>
  <si>
    <t>202202010143</t>
  </si>
  <si>
    <t>202202010144</t>
  </si>
  <si>
    <t>202202010145</t>
  </si>
  <si>
    <t>202202010146</t>
  </si>
  <si>
    <t>202202010147</t>
  </si>
  <si>
    <t>202202010148</t>
  </si>
  <si>
    <t>202202010149</t>
  </si>
  <si>
    <t>202202010150</t>
  </si>
  <si>
    <t>202202010151</t>
  </si>
  <si>
    <t>202202010154</t>
  </si>
  <si>
    <t>202203010231</t>
  </si>
  <si>
    <t xml:space="preserve"> 系部：国际商务系         班级：22级学前5班            专业：学前教育              辅导员：</t>
  </si>
  <si>
    <t>202102050520</t>
  </si>
  <si>
    <t>202201080117</t>
  </si>
  <si>
    <t>202201080130</t>
  </si>
  <si>
    <t>202201080131</t>
  </si>
  <si>
    <t>202201080136</t>
  </si>
  <si>
    <t>202202060501</t>
  </si>
  <si>
    <t>202202060502</t>
  </si>
  <si>
    <t>202202060503</t>
  </si>
  <si>
    <t>202202060504</t>
  </si>
  <si>
    <t>202202060505</t>
  </si>
  <si>
    <t>202202060506</t>
  </si>
  <si>
    <t>202202060507</t>
  </si>
  <si>
    <t>202202060508</t>
  </si>
  <si>
    <t>202202060509</t>
  </si>
  <si>
    <t>202202060510</t>
  </si>
  <si>
    <t>202202060511</t>
  </si>
  <si>
    <t>202202060512</t>
  </si>
  <si>
    <t>202202060513</t>
  </si>
  <si>
    <t>202202060514</t>
  </si>
  <si>
    <t>202202060515</t>
  </si>
  <si>
    <t>202202060517</t>
  </si>
  <si>
    <t>202202060518</t>
  </si>
  <si>
    <t>202202060519</t>
  </si>
  <si>
    <t>202202060520</t>
  </si>
  <si>
    <t>202202060521</t>
  </si>
  <si>
    <t>202202060522</t>
  </si>
  <si>
    <t>202202060523</t>
  </si>
  <si>
    <t>202202060524</t>
  </si>
  <si>
    <t>202202060525</t>
  </si>
  <si>
    <t>202202060526</t>
  </si>
  <si>
    <t>202202060527</t>
  </si>
  <si>
    <t>202202060528</t>
  </si>
  <si>
    <t>202202060529</t>
  </si>
  <si>
    <t>202202060530</t>
  </si>
  <si>
    <t>202202060531</t>
  </si>
  <si>
    <t>202202060532</t>
  </si>
  <si>
    <t>202202060533</t>
  </si>
  <si>
    <t>202202060534</t>
  </si>
  <si>
    <t>202202060535</t>
  </si>
  <si>
    <t>202202060536</t>
  </si>
  <si>
    <t>202202060537</t>
  </si>
  <si>
    <t>202202060538</t>
  </si>
  <si>
    <t>202202060539</t>
  </si>
  <si>
    <t>202202060540</t>
  </si>
  <si>
    <t>202202060541</t>
  </si>
  <si>
    <t>202202060542</t>
  </si>
  <si>
    <t>202203010229</t>
  </si>
  <si>
    <t xml:space="preserve"> 系部：国际商务系         班级：22级学前6班            专业：学前教育              辅导员：</t>
  </si>
  <si>
    <t>202202060601</t>
  </si>
  <si>
    <t>202202060602</t>
  </si>
  <si>
    <t>202202060603</t>
  </si>
  <si>
    <t>202202060604</t>
  </si>
  <si>
    <t>202202060605</t>
  </si>
  <si>
    <t>202202060606</t>
  </si>
  <si>
    <t>202202060607</t>
  </si>
  <si>
    <t>202202060608</t>
  </si>
  <si>
    <t>202202060609</t>
  </si>
  <si>
    <t>202202060610</t>
  </si>
  <si>
    <t>202202060611</t>
  </si>
  <si>
    <t>202202060612</t>
  </si>
  <si>
    <t>202202060613</t>
  </si>
  <si>
    <t>202202060614</t>
  </si>
  <si>
    <t>202202060615</t>
  </si>
  <si>
    <t>202202060616</t>
  </si>
  <si>
    <t>202202060617</t>
  </si>
  <si>
    <t>202202060618</t>
  </si>
  <si>
    <t>202202060619</t>
  </si>
  <si>
    <t>202202060620</t>
  </si>
  <si>
    <t>202202060621</t>
  </si>
  <si>
    <t>202202060622</t>
  </si>
  <si>
    <t>202202060623</t>
  </si>
  <si>
    <t>202202060624</t>
  </si>
  <si>
    <t>202202060625</t>
  </si>
  <si>
    <t>202202060626</t>
  </si>
  <si>
    <t>202202060627</t>
  </si>
  <si>
    <t>202202060628</t>
  </si>
  <si>
    <t>202202060629</t>
  </si>
  <si>
    <t>202202060630</t>
  </si>
  <si>
    <t>202202060631</t>
  </si>
  <si>
    <t>202202060632</t>
  </si>
  <si>
    <t>202202060633</t>
  </si>
  <si>
    <t>202202060634</t>
  </si>
  <si>
    <t>202202060635</t>
  </si>
  <si>
    <t>202202060636</t>
  </si>
  <si>
    <t>202202060637</t>
  </si>
  <si>
    <t>202202060638</t>
  </si>
  <si>
    <t>202202060639</t>
  </si>
  <si>
    <t>202202060640</t>
  </si>
  <si>
    <t>202202060641</t>
  </si>
  <si>
    <t>202202060642</t>
  </si>
  <si>
    <t>202204050318</t>
  </si>
  <si>
    <t>202204050319</t>
  </si>
  <si>
    <t>202204050335</t>
  </si>
  <si>
    <t>202204060215</t>
  </si>
  <si>
    <t>202204060227</t>
  </si>
  <si>
    <t xml:space="preserve"> 系部：         班级：22级城轨二班            专业：              辅导员：</t>
  </si>
  <si>
    <t>202201090111</t>
  </si>
  <si>
    <t>挂科</t>
  </si>
  <si>
    <t>202201090129</t>
  </si>
  <si>
    <t>202202010201</t>
  </si>
  <si>
    <t>202202010202</t>
  </si>
  <si>
    <t>202202010203</t>
  </si>
  <si>
    <t>202202010204</t>
  </si>
  <si>
    <t>202202010205</t>
  </si>
  <si>
    <t>202202010206</t>
  </si>
  <si>
    <t>202202010207</t>
  </si>
  <si>
    <t>202202010208</t>
  </si>
  <si>
    <t>202202010209</t>
  </si>
  <si>
    <t>202202010210</t>
  </si>
  <si>
    <t>202202010211</t>
  </si>
  <si>
    <t>202202010212</t>
  </si>
  <si>
    <t>202202010213</t>
  </si>
  <si>
    <t>202202010214</t>
  </si>
  <si>
    <t>202202010215</t>
  </si>
  <si>
    <t>202202010216</t>
  </si>
  <si>
    <t>202202010217</t>
  </si>
  <si>
    <t>202202010218</t>
  </si>
  <si>
    <t>202202010219</t>
  </si>
  <si>
    <t>202202010220</t>
  </si>
  <si>
    <t>202202010221</t>
  </si>
  <si>
    <t>202202010222</t>
  </si>
  <si>
    <t>202202010223</t>
  </si>
  <si>
    <t>202202010224</t>
  </si>
  <si>
    <t>202202010225</t>
  </si>
  <si>
    <t>202202010226</t>
  </si>
  <si>
    <t>202202010227</t>
  </si>
  <si>
    <t>202202010229</t>
  </si>
  <si>
    <t>202202010230</t>
  </si>
  <si>
    <t>202202010231</t>
  </si>
  <si>
    <t>202202010232</t>
  </si>
  <si>
    <t>202202010234</t>
  </si>
  <si>
    <t>202202010235</t>
  </si>
  <si>
    <t>202202010236</t>
  </si>
  <si>
    <t>202202010238</t>
  </si>
  <si>
    <t>202202010239</t>
  </si>
  <si>
    <t>202202010240</t>
  </si>
  <si>
    <t>202202010241</t>
  </si>
  <si>
    <t>202202010242</t>
  </si>
  <si>
    <t>202202010243</t>
  </si>
  <si>
    <t>202202010244</t>
  </si>
  <si>
    <t>202202010245</t>
  </si>
  <si>
    <t>202202010246</t>
  </si>
  <si>
    <t>202202010247</t>
  </si>
  <si>
    <t>202202010248</t>
  </si>
  <si>
    <t>202202010249</t>
  </si>
  <si>
    <t>202202010250</t>
  </si>
  <si>
    <t>202202010251</t>
  </si>
  <si>
    <t>202202010252</t>
  </si>
  <si>
    <t>202202010253</t>
  </si>
  <si>
    <t>202202010254</t>
  </si>
  <si>
    <t>202202040102</t>
  </si>
  <si>
    <t>202202040116</t>
  </si>
  <si>
    <t>202202040126</t>
  </si>
  <si>
    <t>202202040137</t>
  </si>
  <si>
    <t>202204010112</t>
  </si>
  <si>
    <t>安徽中澳科技职业学院  2023   至 2024    学年综合素质测评表</t>
  </si>
  <si>
    <t xml:space="preserve"> 系部：国商系        班级：22学前2班            专业：学前教育           辅导员：</t>
  </si>
  <si>
    <t>202202060212</t>
  </si>
  <si>
    <t>202202060229</t>
  </si>
  <si>
    <t>202202060216</t>
  </si>
  <si>
    <t>202202060221</t>
  </si>
  <si>
    <t>202202060242</t>
  </si>
  <si>
    <t>202202060241</t>
  </si>
  <si>
    <t>202202060236</t>
  </si>
  <si>
    <t>202202060219</t>
  </si>
  <si>
    <t>202202060232</t>
  </si>
  <si>
    <t>202202060202</t>
  </si>
  <si>
    <t>202202060207</t>
  </si>
  <si>
    <t>202202060227</t>
  </si>
  <si>
    <t>202202060218</t>
  </si>
  <si>
    <t>202202060203</t>
  </si>
  <si>
    <t>202202060239</t>
  </si>
  <si>
    <t>202202060226</t>
  </si>
  <si>
    <t>202201060117</t>
  </si>
  <si>
    <t>202202060214</t>
  </si>
  <si>
    <t>202202060204</t>
  </si>
  <si>
    <t>202202060211</t>
  </si>
  <si>
    <t>202202060233</t>
  </si>
  <si>
    <t>202202060230</t>
  </si>
  <si>
    <t>202202060210</t>
  </si>
  <si>
    <t>202202060201</t>
  </si>
  <si>
    <t>202202060217</t>
  </si>
  <si>
    <t>202202060240</t>
  </si>
  <si>
    <t>202202060206</t>
  </si>
  <si>
    <t>202202060228</t>
  </si>
  <si>
    <t>202202060224</t>
  </si>
  <si>
    <t>202201060135</t>
  </si>
  <si>
    <t>202202060213</t>
  </si>
  <si>
    <t>202202060205</t>
  </si>
  <si>
    <t>202201060106</t>
  </si>
  <si>
    <t>202202060222</t>
  </si>
  <si>
    <t>202202060208</t>
  </si>
  <si>
    <t>202202060220</t>
  </si>
  <si>
    <t>202201020127</t>
  </si>
  <si>
    <t>202202060223</t>
  </si>
  <si>
    <t>202202060235</t>
  </si>
  <si>
    <t>202202060225</t>
  </si>
  <si>
    <t>202202060238</t>
  </si>
  <si>
    <t>202202060231</t>
  </si>
  <si>
    <t>202201060101</t>
  </si>
  <si>
    <t>202202060234</t>
  </si>
  <si>
    <t>202202060237</t>
  </si>
  <si>
    <t>202202060215</t>
  </si>
  <si>
    <t>202202060209</t>
  </si>
  <si>
    <t>安徽中澳科技职业学院  2022   至  2023 年综合素质测评表</t>
  </si>
  <si>
    <t>系：    国际商务系     班级：    22学前7班       专业：    学前教育            辅导员：</t>
  </si>
  <si>
    <t>202202060701</t>
  </si>
  <si>
    <t>202202060702</t>
  </si>
  <si>
    <t>202202060703</t>
  </si>
  <si>
    <t>202202060704</t>
  </si>
  <si>
    <t>202202060705</t>
  </si>
  <si>
    <t>202202060706</t>
  </si>
  <si>
    <t>202202060707</t>
  </si>
  <si>
    <t>202202060708</t>
  </si>
  <si>
    <t>202202060709</t>
  </si>
  <si>
    <t>202202060710</t>
  </si>
  <si>
    <t>202202060711</t>
  </si>
  <si>
    <t>202202060712</t>
  </si>
  <si>
    <t>202202060713</t>
  </si>
  <si>
    <t>202202060714</t>
  </si>
  <si>
    <t>202202060715</t>
  </si>
  <si>
    <t>202202060716</t>
  </si>
  <si>
    <t>202202060717</t>
  </si>
  <si>
    <t>202202060718</t>
  </si>
  <si>
    <t>202202060719</t>
  </si>
  <si>
    <t>202202060720</t>
  </si>
  <si>
    <t>202202060721</t>
  </si>
  <si>
    <t>202202060722</t>
  </si>
  <si>
    <t>202202060723</t>
  </si>
  <si>
    <t>202202060724</t>
  </si>
  <si>
    <t>202202060725</t>
  </si>
  <si>
    <t>202202060726</t>
  </si>
  <si>
    <t>202202060727</t>
  </si>
  <si>
    <t>202202060728</t>
  </si>
  <si>
    <t>202202060729</t>
  </si>
  <si>
    <t>202202060730</t>
  </si>
  <si>
    <t>202202060731</t>
  </si>
  <si>
    <t>202202060732</t>
  </si>
  <si>
    <t>202202060733</t>
  </si>
  <si>
    <t>202202060734</t>
  </si>
  <si>
    <t>202202060735</t>
  </si>
  <si>
    <t>202202060736</t>
  </si>
  <si>
    <t>202202060737</t>
  </si>
  <si>
    <t>202202070302</t>
  </si>
  <si>
    <t>202202070304</t>
  </si>
  <si>
    <t>202202070306</t>
  </si>
  <si>
    <t>202202070326</t>
  </si>
  <si>
    <t>202202070328</t>
  </si>
  <si>
    <t>202202070331</t>
  </si>
  <si>
    <t>202202070334</t>
  </si>
  <si>
    <t>202202070336</t>
  </si>
  <si>
    <t>202202070338</t>
  </si>
  <si>
    <t>202202070347</t>
  </si>
  <si>
    <t>系：    国际商务系     班级：    22学前8班       专业：    学前教育            辅导员：</t>
  </si>
  <si>
    <t>202202060801</t>
  </si>
  <si>
    <t>202202060802</t>
  </si>
  <si>
    <t>202202060803</t>
  </si>
  <si>
    <t>202202060804</t>
  </si>
  <si>
    <t>202202060805</t>
  </si>
  <si>
    <t>202202060806</t>
  </si>
  <si>
    <t>202202060807</t>
  </si>
  <si>
    <t>202202060808</t>
  </si>
  <si>
    <t>202202060809</t>
  </si>
  <si>
    <t>202202060810</t>
  </si>
  <si>
    <t>202202060811</t>
  </si>
  <si>
    <t>202202060812</t>
  </si>
  <si>
    <t>202202060813</t>
  </si>
  <si>
    <t>202202060814</t>
  </si>
  <si>
    <t>202202060815</t>
  </si>
  <si>
    <t>202202060816</t>
  </si>
  <si>
    <t>202202060817</t>
  </si>
  <si>
    <t>202202060818</t>
  </si>
  <si>
    <t>202202060819</t>
  </si>
  <si>
    <t>202202060820</t>
  </si>
  <si>
    <t>202202060821</t>
  </si>
  <si>
    <t>202202060822</t>
  </si>
  <si>
    <t>202202060823</t>
  </si>
  <si>
    <t>202202060824</t>
  </si>
  <si>
    <t>202202060825</t>
  </si>
  <si>
    <t>202202060826</t>
  </si>
  <si>
    <t>202202060827</t>
  </si>
  <si>
    <t>202202060828</t>
  </si>
  <si>
    <t>202202060829</t>
  </si>
  <si>
    <t>202202060830</t>
  </si>
  <si>
    <t>202202060831</t>
  </si>
  <si>
    <t>202202060832</t>
  </si>
  <si>
    <t>202202060833</t>
  </si>
  <si>
    <t>202202060834</t>
  </si>
  <si>
    <t>202202060835</t>
  </si>
  <si>
    <t>202202060836</t>
  </si>
  <si>
    <t>202202070101</t>
  </si>
  <si>
    <t>202202070103</t>
  </si>
  <si>
    <t>202202070119</t>
  </si>
  <si>
    <t>202202070131</t>
  </si>
  <si>
    <t>202202070210</t>
  </si>
  <si>
    <t>202202070223</t>
  </si>
  <si>
    <t>202202070227</t>
  </si>
  <si>
    <t>202202070236</t>
  </si>
  <si>
    <t>202202070243</t>
  </si>
  <si>
    <t>202202070247</t>
  </si>
  <si>
    <t xml:space="preserve"> 系部：国际商务系         班级： 22空中乘务班           专业：空中乘务              辅导员：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</si>
</sst>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_);[Red]\(0.0\)"/>
    <numFmt numFmtId="179" formatCode="0.00_);[Red]\(0.00\)"/>
    <numFmt numFmtId="180" formatCode="0.00_ "/>
    <numFmt numFmtId="181" formatCode="0_);[Red]\(0\)"/>
    <numFmt numFmtId="182" formatCode="#,##0_);[Red]\(#,##0\)"/>
    <numFmt numFmtId="183" formatCode="0;[Red]0"/>
  </numFmts>
  <fonts count="54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rgb="FF000000"/>
      <name val="等线"/>
      <charset val="134"/>
    </font>
    <font>
      <sz val="9"/>
      <color indexed="8"/>
      <name val="SimSun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方正书宋简体"/>
      <charset val="134"/>
    </font>
    <font>
      <sz val="9"/>
      <color rgb="FF36363D"/>
      <name val="宋体"/>
      <charset val="134"/>
    </font>
    <font>
      <sz val="9"/>
      <color rgb="FF36363D"/>
      <name val="方正书宋简体"/>
      <charset val="134"/>
    </font>
    <font>
      <sz val="11"/>
      <color rgb="FF36363D"/>
      <name val="方正书宋简体"/>
      <charset val="134"/>
    </font>
    <font>
      <sz val="9"/>
      <color rgb="FF36363D"/>
      <name val="Calibr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00"/>
      <name val="宋体"/>
      <charset val="134"/>
    </font>
    <font>
      <u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u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15" borderId="12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2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9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80" fontId="4" fillId="3" borderId="1" xfId="0" applyNumberFormat="1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 wrapText="1"/>
    </xf>
    <xf numFmtId="180" fontId="12" fillId="3" borderId="1" xfId="0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80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177" fontId="3" fillId="3" borderId="7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left" vertical="center"/>
    </xf>
    <xf numFmtId="177" fontId="3" fillId="3" borderId="3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textRotation="255"/>
    </xf>
    <xf numFmtId="9" fontId="14" fillId="0" borderId="1" xfId="0" applyNumberFormat="1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80" fontId="14" fillId="0" borderId="1" xfId="0" applyNumberFormat="1" applyFont="1" applyBorder="1" applyAlignment="1">
      <alignment vertical="center" textRotation="255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80" fontId="1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/>
    </xf>
    <xf numFmtId="18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0" fontId="14" fillId="0" borderId="1" xfId="0" applyNumberFormat="1" applyFont="1" applyBorder="1" applyAlignment="1">
      <alignment horizontal="center" vertical="center" textRotation="255"/>
    </xf>
    <xf numFmtId="9" fontId="14" fillId="0" borderId="1" xfId="0" applyNumberFormat="1" applyFont="1" applyBorder="1" applyAlignment="1">
      <alignment vertical="center" textRotation="255"/>
    </xf>
    <xf numFmtId="180" fontId="14" fillId="0" borderId="1" xfId="0" applyNumberFormat="1" applyFont="1" applyBorder="1" applyAlignment="1">
      <alignment vertical="center" textRotation="255"/>
    </xf>
    <xf numFmtId="0" fontId="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8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textRotation="255"/>
    </xf>
    <xf numFmtId="177" fontId="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80" fontId="8" fillId="0" borderId="1" xfId="0" applyNumberFormat="1" applyFont="1" applyBorder="1"/>
    <xf numFmtId="0" fontId="1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80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8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80" fontId="2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justify" vertical="center" wrapText="1"/>
    </xf>
    <xf numFmtId="180" fontId="4" fillId="0" borderId="1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80" fontId="8" fillId="0" borderId="0" xfId="0" applyNumberFormat="1" applyFont="1"/>
    <xf numFmtId="0" fontId="4" fillId="0" borderId="0" xfId="0" applyFont="1" applyAlignment="1">
      <alignment vertical="center"/>
    </xf>
    <xf numFmtId="180" fontId="3" fillId="0" borderId="0" xfId="0" applyNumberFormat="1" applyFont="1" applyAlignment="1">
      <alignment horizontal="justify" vertical="center" wrapText="1"/>
    </xf>
    <xf numFmtId="180" fontId="3" fillId="0" borderId="0" xfId="0" applyNumberFormat="1" applyFont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80" fontId="3" fillId="4" borderId="1" xfId="0" applyNumberFormat="1" applyFont="1" applyFill="1" applyBorder="1" applyAlignment="1">
      <alignment horizontal="justify" vertical="center" wrapText="1"/>
    </xf>
    <xf numFmtId="18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9" fontId="3" fillId="0" borderId="1" xfId="0" applyNumberFormat="1" applyFont="1" applyBorder="1" applyAlignment="1">
      <alignment horizontal="left" vertical="center" wrapText="1"/>
    </xf>
    <xf numFmtId="180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80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0" fontId="3" fillId="3" borderId="2" xfId="0" applyNumberFormat="1" applyFont="1" applyFill="1" applyBorder="1" applyAlignment="1">
      <alignment horizontal="center" vertical="center"/>
    </xf>
    <xf numFmtId="180" fontId="3" fillId="3" borderId="3" xfId="0" applyNumberFormat="1" applyFont="1" applyFill="1" applyBorder="1" applyAlignment="1">
      <alignment horizontal="center" vertical="center"/>
    </xf>
    <xf numFmtId="180" fontId="3" fillId="3" borderId="7" xfId="0" applyNumberFormat="1" applyFont="1" applyFill="1" applyBorder="1" applyAlignment="1">
      <alignment horizontal="center" vertical="center"/>
    </xf>
    <xf numFmtId="180" fontId="3" fillId="3" borderId="4" xfId="0" applyNumberFormat="1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 wrapText="1"/>
    </xf>
    <xf numFmtId="180" fontId="3" fillId="3" borderId="4" xfId="0" applyNumberFormat="1" applyFont="1" applyFill="1" applyBorder="1" applyAlignment="1">
      <alignment horizontal="center" vertical="center" wrapText="1"/>
    </xf>
    <xf numFmtId="180" fontId="3" fillId="3" borderId="5" xfId="0" applyNumberFormat="1" applyFont="1" applyFill="1" applyBorder="1" applyAlignment="1">
      <alignment horizontal="center" vertical="center"/>
    </xf>
    <xf numFmtId="179" fontId="3" fillId="3" borderId="5" xfId="0" applyNumberFormat="1" applyFont="1" applyFill="1" applyBorder="1" applyAlignment="1">
      <alignment horizontal="center" vertical="center" wrapText="1"/>
    </xf>
    <xf numFmtId="180" fontId="3" fillId="3" borderId="5" xfId="0" applyNumberFormat="1" applyFont="1" applyFill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/>
    </xf>
    <xf numFmtId="179" fontId="3" fillId="3" borderId="6" xfId="0" applyNumberFormat="1" applyFont="1" applyFill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180" fontId="4" fillId="3" borderId="4" xfId="0" applyNumberFormat="1" applyFont="1" applyFill="1" applyBorder="1" applyAlignment="1">
      <alignment horizontal="center" vertical="center"/>
    </xf>
    <xf numFmtId="180" fontId="4" fillId="3" borderId="5" xfId="0" applyNumberFormat="1" applyFont="1" applyFill="1" applyBorder="1" applyAlignment="1">
      <alignment horizontal="center" vertical="center"/>
    </xf>
    <xf numFmtId="180" fontId="4" fillId="3" borderId="6" xfId="0" applyNumberFormat="1" applyFont="1" applyFill="1" applyBorder="1" applyAlignment="1">
      <alignment horizontal="center" vertical="center"/>
    </xf>
    <xf numFmtId="179" fontId="11" fillId="3" borderId="1" xfId="0" applyNumberFormat="1" applyFont="1" applyFill="1" applyBorder="1" applyAlignment="1">
      <alignment horizontal="center" vertical="center" wrapText="1"/>
    </xf>
    <xf numFmtId="181" fontId="11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 wrapText="1"/>
    </xf>
    <xf numFmtId="177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 wrapText="1"/>
    </xf>
    <xf numFmtId="9" fontId="4" fillId="0" borderId="1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vertical="center"/>
    </xf>
    <xf numFmtId="9" fontId="4" fillId="0" borderId="6" xfId="0" applyNumberFormat="1" applyFont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/>
    </xf>
    <xf numFmtId="180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80" fontId="8" fillId="3" borderId="1" xfId="0" applyNumberFormat="1" applyFont="1" applyFill="1" applyBorder="1" applyAlignment="1">
      <alignment vertical="center" textRotation="255"/>
    </xf>
    <xf numFmtId="0" fontId="8" fillId="3" borderId="1" xfId="0" applyFont="1" applyFill="1" applyBorder="1" applyAlignment="1">
      <alignment vertical="center" textRotation="255"/>
    </xf>
    <xf numFmtId="180" fontId="8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vertical="center" textRotation="255"/>
    </xf>
    <xf numFmtId="179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vertical="center" textRotation="255" wrapText="1"/>
    </xf>
    <xf numFmtId="180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9" fontId="8" fillId="3" borderId="1" xfId="0" applyNumberFormat="1" applyFont="1" applyFill="1" applyBorder="1" applyAlignment="1">
      <alignment vertical="center" textRotation="255"/>
    </xf>
    <xf numFmtId="9" fontId="8" fillId="3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vertical="center" textRotation="255"/>
    </xf>
    <xf numFmtId="0" fontId="8" fillId="3" borderId="1" xfId="0" applyFont="1" applyFill="1" applyBorder="1" applyAlignment="1">
      <alignment horizontal="center" vertical="center" wrapText="1"/>
    </xf>
    <xf numFmtId="180" fontId="13" fillId="3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180" fontId="13" fillId="0" borderId="1" xfId="0" applyNumberFormat="1" applyFont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180" fontId="12" fillId="0" borderId="1" xfId="0" applyNumberFormat="1" applyFont="1" applyBorder="1"/>
    <xf numFmtId="180" fontId="11" fillId="0" borderId="1" xfId="0" applyNumberFormat="1" applyFont="1" applyBorder="1" applyAlignment="1">
      <alignment vertical="center"/>
    </xf>
    <xf numFmtId="180" fontId="11" fillId="0" borderId="1" xfId="0" applyNumberFormat="1" applyFont="1" applyBorder="1" applyAlignment="1">
      <alignment horizontal="justify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 quotePrefix="1">
      <alignment horizontal="center" vertical="center"/>
    </xf>
    <xf numFmtId="177" fontId="3" fillId="3" borderId="2" xfId="0" applyNumberFormat="1" applyFont="1" applyFill="1" applyBorder="1" applyAlignment="1" quotePrefix="1">
      <alignment horizontal="center" vertical="center"/>
    </xf>
    <xf numFmtId="177" fontId="3" fillId="3" borderId="4" xfId="0" applyNumberFormat="1" applyFont="1" applyFill="1" applyBorder="1" applyAlignment="1" quotePrefix="1">
      <alignment horizontal="center" vertical="center"/>
    </xf>
    <xf numFmtId="177" fontId="3" fillId="3" borderId="2" xfId="0" applyNumberFormat="1" applyFont="1" applyFill="1" applyBorder="1" applyAlignment="1" quotePrefix="1">
      <alignment horizontal="left" vertical="center"/>
    </xf>
    <xf numFmtId="177" fontId="3" fillId="3" borderId="1" xfId="0" applyNumberFormat="1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217342</xdr:colOff>
      <xdr:row>752</xdr:row>
      <xdr:rowOff>0</xdr:rowOff>
    </xdr:from>
    <xdr:to>
      <xdr:col>15</xdr:col>
      <xdr:colOff>504824</xdr:colOff>
      <xdr:row>752</xdr:row>
      <xdr:rowOff>116762</xdr:rowOff>
    </xdr:to>
    <xdr:sp>
      <xdr:nvSpPr>
        <xdr:cNvPr id="2" name="Object 3" hidden="1"/>
        <xdr:cNvSpPr/>
      </xdr:nvSpPr>
      <xdr:spPr>
        <a:xfrm>
          <a:off x="12005945" y="139988925"/>
          <a:ext cx="287020" cy="116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24"/>
  <sheetViews>
    <sheetView tabSelected="1" topLeftCell="A1782" workbookViewId="0">
      <selection activeCell="P1461" sqref="P1461"/>
    </sheetView>
  </sheetViews>
  <sheetFormatPr defaultColWidth="9" defaultRowHeight="14.25"/>
  <cols>
    <col min="1" max="1" width="11.375" customWidth="1"/>
    <col min="2" max="5" width="9.4" customWidth="1"/>
    <col min="6" max="6" width="12.2" customWidth="1"/>
    <col min="7" max="8" width="12.2666666666667" customWidth="1"/>
    <col min="9" max="9" width="9.4" customWidth="1"/>
    <col min="10" max="10" width="12.2666666666667" customWidth="1"/>
    <col min="11" max="13" width="9.4" customWidth="1"/>
    <col min="14" max="14" width="9.73333333333333" customWidth="1"/>
    <col min="15" max="15" width="9.4" customWidth="1"/>
    <col min="16" max="16" width="12.2" customWidth="1"/>
    <col min="17" max="20" width="9.13333333333333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3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"/>
      <c r="Q2" s="2"/>
      <c r="R2" s="2"/>
      <c r="S2" s="2"/>
    </row>
    <row r="3" spans="1:19">
      <c r="A3" s="1" t="s">
        <v>2</v>
      </c>
      <c r="B3" s="1" t="s">
        <v>3</v>
      </c>
      <c r="C3" s="1"/>
      <c r="D3" s="1"/>
      <c r="E3" s="1" t="s">
        <v>4</v>
      </c>
      <c r="F3" s="1"/>
      <c r="G3" s="1"/>
      <c r="H3" s="1" t="s">
        <v>5</v>
      </c>
      <c r="I3" s="1"/>
      <c r="J3" s="1"/>
      <c r="K3" s="1" t="s">
        <v>6</v>
      </c>
      <c r="L3" s="1"/>
      <c r="M3" s="1"/>
      <c r="N3" s="1" t="s">
        <v>7</v>
      </c>
      <c r="O3" s="13" t="s">
        <v>8</v>
      </c>
      <c r="P3" s="1" t="s">
        <v>9</v>
      </c>
      <c r="Q3" s="19"/>
      <c r="R3" s="19"/>
      <c r="S3" s="20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 t="s">
        <v>10</v>
      </c>
      <c r="Q4" s="19"/>
      <c r="R4" s="19"/>
      <c r="S4" s="20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3"/>
      <c r="P5" s="1" t="s">
        <v>11</v>
      </c>
      <c r="Q5" s="19"/>
      <c r="R5" s="19"/>
      <c r="S5" s="20"/>
    </row>
    <row r="6" spans="1:19">
      <c r="A6" s="1"/>
      <c r="B6" s="2" t="s">
        <v>12</v>
      </c>
      <c r="C6" s="2" t="s">
        <v>13</v>
      </c>
      <c r="D6" s="3">
        <v>0.2</v>
      </c>
      <c r="E6" s="2" t="s">
        <v>14</v>
      </c>
      <c r="F6" s="1" t="s">
        <v>15</v>
      </c>
      <c r="G6" s="3">
        <v>0.5</v>
      </c>
      <c r="H6" s="2" t="s">
        <v>12</v>
      </c>
      <c r="I6" s="2" t="s">
        <v>13</v>
      </c>
      <c r="J6" s="3">
        <v>0.15</v>
      </c>
      <c r="K6" s="2" t="s">
        <v>12</v>
      </c>
      <c r="L6" s="2" t="s">
        <v>13</v>
      </c>
      <c r="M6" s="3">
        <v>0.15</v>
      </c>
      <c r="N6" s="1"/>
      <c r="O6" s="13"/>
      <c r="P6" s="1" t="s">
        <v>16</v>
      </c>
      <c r="Q6" s="19"/>
      <c r="R6" s="19"/>
      <c r="S6" s="20"/>
    </row>
    <row r="7" spans="1:19">
      <c r="A7" s="1"/>
      <c r="B7" s="2"/>
      <c r="C7" s="2"/>
      <c r="D7" s="3"/>
      <c r="E7" s="2"/>
      <c r="F7" s="1" t="s">
        <v>9</v>
      </c>
      <c r="G7" s="3"/>
      <c r="H7" s="2"/>
      <c r="I7" s="2"/>
      <c r="J7" s="3"/>
      <c r="K7" s="2"/>
      <c r="L7" s="2"/>
      <c r="M7" s="3"/>
      <c r="N7" s="1"/>
      <c r="O7" s="13"/>
      <c r="P7" s="1" t="s">
        <v>17</v>
      </c>
      <c r="Q7" s="19"/>
      <c r="R7" s="19"/>
      <c r="S7" s="20"/>
    </row>
    <row r="8" spans="1:19">
      <c r="A8" s="1"/>
      <c r="B8" s="1">
        <v>80</v>
      </c>
      <c r="C8" s="2" t="s">
        <v>18</v>
      </c>
      <c r="D8" s="2" t="s">
        <v>19</v>
      </c>
      <c r="E8" s="2" t="s">
        <v>20</v>
      </c>
      <c r="F8" s="2" t="s">
        <v>18</v>
      </c>
      <c r="G8" s="2" t="s">
        <v>19</v>
      </c>
      <c r="H8" s="2" t="s">
        <v>20</v>
      </c>
      <c r="I8" s="2" t="s">
        <v>18</v>
      </c>
      <c r="J8" s="2" t="s">
        <v>19</v>
      </c>
      <c r="K8" s="1">
        <v>80</v>
      </c>
      <c r="L8" s="2" t="s">
        <v>21</v>
      </c>
      <c r="M8" s="2" t="s">
        <v>19</v>
      </c>
      <c r="N8" s="1"/>
      <c r="O8" s="13"/>
      <c r="P8" s="14"/>
      <c r="Q8" s="19"/>
      <c r="R8" s="19"/>
      <c r="S8" s="20"/>
    </row>
    <row r="9" spans="1:19">
      <c r="A9" s="1"/>
      <c r="B9" s="1" t="s">
        <v>10</v>
      </c>
      <c r="C9" s="2"/>
      <c r="D9" s="2"/>
      <c r="E9" s="2"/>
      <c r="F9" s="2"/>
      <c r="G9" s="2"/>
      <c r="H9" s="2"/>
      <c r="I9" s="2"/>
      <c r="J9" s="2"/>
      <c r="K9" s="1" t="s">
        <v>10</v>
      </c>
      <c r="L9" s="2"/>
      <c r="M9" s="2"/>
      <c r="N9" s="1"/>
      <c r="O9" s="13"/>
      <c r="P9" s="14"/>
      <c r="Q9" s="19"/>
      <c r="R9" s="19"/>
      <c r="S9" s="20"/>
    </row>
    <row r="10" spans="1:19">
      <c r="A10" s="4" t="s">
        <v>22</v>
      </c>
      <c r="B10" s="5">
        <v>80</v>
      </c>
      <c r="C10" s="6"/>
      <c r="D10" s="7">
        <f>(B10+C10)*0.2</f>
        <v>16</v>
      </c>
      <c r="E10" s="5">
        <v>79.2028472222222</v>
      </c>
      <c r="F10" s="7"/>
      <c r="G10" s="7">
        <f>(E10+F10)*0.5</f>
        <v>39.6014236111111</v>
      </c>
      <c r="H10" s="8">
        <v>82.6</v>
      </c>
      <c r="I10" s="6"/>
      <c r="J10" s="7">
        <f>(H10+I10)*0.15</f>
        <v>12.39</v>
      </c>
      <c r="K10" s="7">
        <v>80</v>
      </c>
      <c r="L10" s="6"/>
      <c r="M10" s="7">
        <f>(K10+L10)*0.15</f>
        <v>12</v>
      </c>
      <c r="N10" s="7">
        <f>(D10+G10+J10+M10)</f>
        <v>79.9914236111111</v>
      </c>
      <c r="O10" s="15"/>
      <c r="P10" s="16"/>
      <c r="Q10" s="19"/>
      <c r="R10" s="19"/>
      <c r="S10" s="20"/>
    </row>
    <row r="11" spans="1:19">
      <c r="A11" s="9" t="s">
        <v>23</v>
      </c>
      <c r="B11" s="5">
        <v>80</v>
      </c>
      <c r="C11" s="6"/>
      <c r="D11" s="7">
        <f t="shared" ref="D11:D57" si="0">(B11+C11)*0.2</f>
        <v>16</v>
      </c>
      <c r="E11" s="5">
        <v>80.4266666666667</v>
      </c>
      <c r="F11" s="7"/>
      <c r="G11" s="7">
        <f t="shared" ref="G11:G57" si="1">(E11+F11)*0.5</f>
        <v>40.2133333333334</v>
      </c>
      <c r="H11" s="8">
        <v>84.5</v>
      </c>
      <c r="I11" s="6"/>
      <c r="J11" s="7">
        <f t="shared" ref="J11:J57" si="2">(H11+I11)*0.15</f>
        <v>12.675</v>
      </c>
      <c r="K11" s="7">
        <v>80</v>
      </c>
      <c r="L11" s="6"/>
      <c r="M11" s="7">
        <f t="shared" ref="M11:M57" si="3">(K11+L11)*0.15</f>
        <v>12</v>
      </c>
      <c r="N11" s="7">
        <f t="shared" ref="N11:N57" si="4">(D11+G11+J11+M11)</f>
        <v>80.8883333333333</v>
      </c>
      <c r="O11" s="15"/>
      <c r="P11" s="16"/>
      <c r="Q11" s="19"/>
      <c r="R11" s="19"/>
      <c r="S11" s="20"/>
    </row>
    <row r="12" spans="1:19">
      <c r="A12" s="4" t="s">
        <v>24</v>
      </c>
      <c r="B12" s="5">
        <v>80</v>
      </c>
      <c r="C12" s="6"/>
      <c r="D12" s="7">
        <f t="shared" si="0"/>
        <v>16</v>
      </c>
      <c r="E12" s="5">
        <v>83.2965972222222</v>
      </c>
      <c r="F12" s="7"/>
      <c r="G12" s="7">
        <f t="shared" si="1"/>
        <v>41.6482986111111</v>
      </c>
      <c r="H12" s="8">
        <v>71</v>
      </c>
      <c r="I12" s="6"/>
      <c r="J12" s="7">
        <f t="shared" si="2"/>
        <v>10.65</v>
      </c>
      <c r="K12" s="7">
        <v>80</v>
      </c>
      <c r="L12" s="6"/>
      <c r="M12" s="7">
        <f t="shared" si="3"/>
        <v>12</v>
      </c>
      <c r="N12" s="7">
        <f t="shared" si="4"/>
        <v>80.2982986111111</v>
      </c>
      <c r="O12" s="15"/>
      <c r="P12" s="16"/>
      <c r="Q12" s="19"/>
      <c r="R12" s="19"/>
      <c r="S12" s="20"/>
    </row>
    <row r="13" spans="1:19">
      <c r="A13" s="9" t="s">
        <v>25</v>
      </c>
      <c r="B13" s="5">
        <v>80</v>
      </c>
      <c r="C13" s="6">
        <v>2</v>
      </c>
      <c r="D13" s="7">
        <f t="shared" si="0"/>
        <v>16.4</v>
      </c>
      <c r="E13" s="5">
        <v>87.7870833333333</v>
      </c>
      <c r="F13" s="7"/>
      <c r="G13" s="7">
        <f t="shared" si="1"/>
        <v>43.8935416666666</v>
      </c>
      <c r="H13" s="8">
        <v>85.8</v>
      </c>
      <c r="I13" s="6">
        <v>4</v>
      </c>
      <c r="J13" s="7">
        <f t="shared" si="2"/>
        <v>13.47</v>
      </c>
      <c r="K13" s="7">
        <v>80</v>
      </c>
      <c r="L13" s="6">
        <v>6</v>
      </c>
      <c r="M13" s="7">
        <f t="shared" si="3"/>
        <v>12.9</v>
      </c>
      <c r="N13" s="7">
        <f t="shared" si="4"/>
        <v>86.6635416666667</v>
      </c>
      <c r="O13" s="15">
        <v>13</v>
      </c>
      <c r="P13" s="16"/>
      <c r="Q13" s="19"/>
      <c r="R13" s="19"/>
      <c r="S13" s="20"/>
    </row>
    <row r="14" spans="1:19">
      <c r="A14" s="4" t="s">
        <v>26</v>
      </c>
      <c r="B14" s="5">
        <v>80</v>
      </c>
      <c r="C14" s="6">
        <v>2</v>
      </c>
      <c r="D14" s="7">
        <f t="shared" si="0"/>
        <v>16.4</v>
      </c>
      <c r="E14" s="5">
        <v>82.7656944444444</v>
      </c>
      <c r="F14" s="7"/>
      <c r="G14" s="7">
        <f t="shared" si="1"/>
        <v>41.3828472222222</v>
      </c>
      <c r="H14" s="8">
        <v>77</v>
      </c>
      <c r="I14" s="6">
        <v>4</v>
      </c>
      <c r="J14" s="7">
        <f t="shared" si="2"/>
        <v>12.15</v>
      </c>
      <c r="K14" s="7">
        <v>80</v>
      </c>
      <c r="L14" s="6">
        <v>9</v>
      </c>
      <c r="M14" s="7">
        <f t="shared" si="3"/>
        <v>13.35</v>
      </c>
      <c r="N14" s="7">
        <f t="shared" si="4"/>
        <v>83.2828472222222</v>
      </c>
      <c r="O14" s="15"/>
      <c r="P14" s="16"/>
      <c r="Q14" s="19"/>
      <c r="R14" s="19"/>
      <c r="S14" s="20"/>
    </row>
    <row r="15" spans="1:19">
      <c r="A15" s="9" t="s">
        <v>27</v>
      </c>
      <c r="B15" s="5">
        <v>80</v>
      </c>
      <c r="C15" s="6"/>
      <c r="D15" s="7">
        <f t="shared" si="0"/>
        <v>16</v>
      </c>
      <c r="E15" s="5">
        <v>81.61875</v>
      </c>
      <c r="F15" s="7"/>
      <c r="G15" s="7">
        <f t="shared" si="1"/>
        <v>40.809375</v>
      </c>
      <c r="H15" s="8">
        <v>77</v>
      </c>
      <c r="I15" s="6"/>
      <c r="J15" s="7">
        <f t="shared" si="2"/>
        <v>11.55</v>
      </c>
      <c r="K15" s="7">
        <v>80</v>
      </c>
      <c r="L15" s="6"/>
      <c r="M15" s="7">
        <f t="shared" si="3"/>
        <v>12</v>
      </c>
      <c r="N15" s="7">
        <f t="shared" si="4"/>
        <v>80.359375</v>
      </c>
      <c r="O15" s="15"/>
      <c r="P15" s="16"/>
      <c r="Q15" s="19"/>
      <c r="R15" s="19"/>
      <c r="S15" s="20"/>
    </row>
    <row r="16" spans="1:19">
      <c r="A16" s="4" t="s">
        <v>28</v>
      </c>
      <c r="B16" s="5">
        <v>80</v>
      </c>
      <c r="C16" s="6"/>
      <c r="D16" s="7">
        <f t="shared" si="0"/>
        <v>16</v>
      </c>
      <c r="E16" s="5">
        <v>83.4194444444445</v>
      </c>
      <c r="F16" s="7"/>
      <c r="G16" s="7">
        <f t="shared" si="1"/>
        <v>41.7097222222222</v>
      </c>
      <c r="H16" s="8">
        <v>73</v>
      </c>
      <c r="I16" s="6"/>
      <c r="J16" s="7">
        <f t="shared" si="2"/>
        <v>10.95</v>
      </c>
      <c r="K16" s="7">
        <v>80</v>
      </c>
      <c r="L16" s="6"/>
      <c r="M16" s="7">
        <f t="shared" si="3"/>
        <v>12</v>
      </c>
      <c r="N16" s="7">
        <f t="shared" si="4"/>
        <v>80.6597222222222</v>
      </c>
      <c r="O16" s="15"/>
      <c r="P16" s="16"/>
      <c r="Q16" s="19"/>
      <c r="R16" s="19"/>
      <c r="S16" s="20"/>
    </row>
    <row r="17" spans="1:19">
      <c r="A17" s="9" t="s">
        <v>29</v>
      </c>
      <c r="B17" s="5">
        <v>80</v>
      </c>
      <c r="C17" s="6"/>
      <c r="D17" s="7">
        <f t="shared" si="0"/>
        <v>16</v>
      </c>
      <c r="E17" s="5">
        <v>67.505</v>
      </c>
      <c r="F17" s="7"/>
      <c r="G17" s="7">
        <f t="shared" si="1"/>
        <v>33.7525</v>
      </c>
      <c r="H17" s="8">
        <v>34.5</v>
      </c>
      <c r="I17" s="6"/>
      <c r="J17" s="7">
        <f t="shared" si="2"/>
        <v>5.175</v>
      </c>
      <c r="K17" s="7">
        <v>80</v>
      </c>
      <c r="L17" s="6"/>
      <c r="M17" s="7">
        <f t="shared" si="3"/>
        <v>12</v>
      </c>
      <c r="N17" s="7">
        <f t="shared" si="4"/>
        <v>66.9275</v>
      </c>
      <c r="O17" s="15"/>
      <c r="P17" s="16"/>
      <c r="Q17" s="19"/>
      <c r="R17" s="19"/>
      <c r="S17" s="20"/>
    </row>
    <row r="18" spans="1:19">
      <c r="A18" s="4" t="s">
        <v>30</v>
      </c>
      <c r="B18" s="5">
        <v>80</v>
      </c>
      <c r="C18" s="6"/>
      <c r="D18" s="7">
        <f t="shared" si="0"/>
        <v>16</v>
      </c>
      <c r="E18" s="5">
        <v>80.170625</v>
      </c>
      <c r="F18" s="7"/>
      <c r="G18" s="7">
        <f t="shared" si="1"/>
        <v>40.0853125</v>
      </c>
      <c r="H18" s="8">
        <v>77</v>
      </c>
      <c r="I18" s="6"/>
      <c r="J18" s="7">
        <f t="shared" si="2"/>
        <v>11.55</v>
      </c>
      <c r="K18" s="7">
        <v>80</v>
      </c>
      <c r="L18" s="6"/>
      <c r="M18" s="7">
        <f t="shared" si="3"/>
        <v>12</v>
      </c>
      <c r="N18" s="7">
        <f t="shared" si="4"/>
        <v>79.6353125</v>
      </c>
      <c r="O18" s="15"/>
      <c r="P18" s="16"/>
      <c r="Q18" s="19"/>
      <c r="R18" s="19"/>
      <c r="S18" s="20"/>
    </row>
    <row r="19" spans="1:19">
      <c r="A19" s="9" t="s">
        <v>31</v>
      </c>
      <c r="B19" s="5">
        <v>80</v>
      </c>
      <c r="C19" s="6">
        <v>2</v>
      </c>
      <c r="D19" s="7">
        <f t="shared" si="0"/>
        <v>16.4</v>
      </c>
      <c r="E19" s="5">
        <v>84.7461805555556</v>
      </c>
      <c r="F19" s="7"/>
      <c r="G19" s="7">
        <f t="shared" si="1"/>
        <v>42.3730902777778</v>
      </c>
      <c r="H19" s="8">
        <v>90.9</v>
      </c>
      <c r="I19" s="6">
        <v>16</v>
      </c>
      <c r="J19" s="7">
        <f t="shared" si="2"/>
        <v>16.035</v>
      </c>
      <c r="K19" s="7">
        <v>80</v>
      </c>
      <c r="L19" s="6">
        <v>3</v>
      </c>
      <c r="M19" s="7">
        <f t="shared" si="3"/>
        <v>12.45</v>
      </c>
      <c r="N19" s="7">
        <f t="shared" si="4"/>
        <v>87.2580902777778</v>
      </c>
      <c r="O19" s="15">
        <v>9</v>
      </c>
      <c r="P19" s="16"/>
      <c r="Q19" s="19"/>
      <c r="R19" s="19"/>
      <c r="S19" s="20"/>
    </row>
    <row r="20" spans="1:19">
      <c r="A20" s="4" t="s">
        <v>32</v>
      </c>
      <c r="B20" s="5">
        <v>80</v>
      </c>
      <c r="C20" s="6"/>
      <c r="D20" s="7">
        <f t="shared" si="0"/>
        <v>16</v>
      </c>
      <c r="E20" s="5">
        <v>79.8298611111111</v>
      </c>
      <c r="F20" s="7"/>
      <c r="G20" s="7">
        <f t="shared" si="1"/>
        <v>39.9149305555556</v>
      </c>
      <c r="H20" s="8">
        <v>88.5</v>
      </c>
      <c r="I20" s="6"/>
      <c r="J20" s="7">
        <f t="shared" si="2"/>
        <v>13.275</v>
      </c>
      <c r="K20" s="7">
        <v>80</v>
      </c>
      <c r="L20" s="6"/>
      <c r="M20" s="7">
        <f t="shared" si="3"/>
        <v>12</v>
      </c>
      <c r="N20" s="7">
        <f t="shared" si="4"/>
        <v>81.1899305555555</v>
      </c>
      <c r="O20" s="15"/>
      <c r="P20" s="16"/>
      <c r="Q20" s="19"/>
      <c r="R20" s="19"/>
      <c r="S20" s="20"/>
    </row>
    <row r="21" spans="1:19">
      <c r="A21" s="9" t="s">
        <v>33</v>
      </c>
      <c r="B21" s="5">
        <v>80</v>
      </c>
      <c r="C21" s="6"/>
      <c r="D21" s="7">
        <f t="shared" si="0"/>
        <v>16</v>
      </c>
      <c r="E21" s="5">
        <v>83.444375</v>
      </c>
      <c r="F21" s="7"/>
      <c r="G21" s="7">
        <f t="shared" si="1"/>
        <v>41.7221875</v>
      </c>
      <c r="H21" s="8">
        <v>89.8</v>
      </c>
      <c r="I21" s="6"/>
      <c r="J21" s="7">
        <f t="shared" si="2"/>
        <v>13.47</v>
      </c>
      <c r="K21" s="7">
        <v>80</v>
      </c>
      <c r="L21" s="6"/>
      <c r="M21" s="7">
        <f t="shared" si="3"/>
        <v>12</v>
      </c>
      <c r="N21" s="7">
        <f t="shared" si="4"/>
        <v>83.1921875</v>
      </c>
      <c r="O21" s="15"/>
      <c r="P21" s="16"/>
      <c r="Q21" s="19"/>
      <c r="R21" s="19"/>
      <c r="S21" s="20"/>
    </row>
    <row r="22" spans="1:19">
      <c r="A22" s="4" t="s">
        <v>34</v>
      </c>
      <c r="B22" s="5">
        <v>80</v>
      </c>
      <c r="C22" s="6"/>
      <c r="D22" s="7">
        <f t="shared" si="0"/>
        <v>16</v>
      </c>
      <c r="E22" s="5">
        <v>89.8472916666667</v>
      </c>
      <c r="F22" s="7"/>
      <c r="G22" s="7">
        <f t="shared" si="1"/>
        <v>44.9236458333334</v>
      </c>
      <c r="H22" s="8">
        <v>82.9</v>
      </c>
      <c r="I22" s="6">
        <v>4</v>
      </c>
      <c r="J22" s="7">
        <f t="shared" si="2"/>
        <v>13.035</v>
      </c>
      <c r="K22" s="7">
        <v>80</v>
      </c>
      <c r="L22" s="6">
        <v>5</v>
      </c>
      <c r="M22" s="7">
        <f t="shared" si="3"/>
        <v>12.75</v>
      </c>
      <c r="N22" s="7">
        <f t="shared" si="4"/>
        <v>86.7086458333333</v>
      </c>
      <c r="O22" s="15">
        <v>12</v>
      </c>
      <c r="P22" s="16"/>
      <c r="Q22" s="19"/>
      <c r="R22" s="19"/>
      <c r="S22" s="20"/>
    </row>
    <row r="23" spans="1:19">
      <c r="A23" s="9" t="s">
        <v>35</v>
      </c>
      <c r="B23" s="5">
        <v>80</v>
      </c>
      <c r="C23" s="6">
        <v>5</v>
      </c>
      <c r="D23" s="7">
        <f t="shared" si="0"/>
        <v>17</v>
      </c>
      <c r="E23" s="5">
        <v>91.3846527777778</v>
      </c>
      <c r="F23" s="7"/>
      <c r="G23" s="7">
        <f t="shared" si="1"/>
        <v>45.6923263888889</v>
      </c>
      <c r="H23" s="8">
        <v>89.25</v>
      </c>
      <c r="I23" s="6">
        <v>4</v>
      </c>
      <c r="J23" s="7">
        <f t="shared" si="2"/>
        <v>13.9875</v>
      </c>
      <c r="K23" s="7">
        <v>80</v>
      </c>
      <c r="L23" s="6">
        <v>17</v>
      </c>
      <c r="M23" s="7">
        <f t="shared" si="3"/>
        <v>14.55</v>
      </c>
      <c r="N23" s="7">
        <f t="shared" si="4"/>
        <v>91.2298263888889</v>
      </c>
      <c r="O23" s="15">
        <v>5</v>
      </c>
      <c r="P23" s="16"/>
      <c r="Q23" s="19"/>
      <c r="R23" s="19"/>
      <c r="S23" s="20"/>
    </row>
    <row r="24" spans="1:19">
      <c r="A24" s="4" t="s">
        <v>36</v>
      </c>
      <c r="B24" s="5">
        <v>80</v>
      </c>
      <c r="C24" s="6"/>
      <c r="D24" s="7">
        <f t="shared" si="0"/>
        <v>16</v>
      </c>
      <c r="E24" s="5">
        <v>85.6392361111111</v>
      </c>
      <c r="F24" s="7"/>
      <c r="G24" s="7">
        <f t="shared" si="1"/>
        <v>42.8196180555556</v>
      </c>
      <c r="H24" s="8">
        <v>88.9</v>
      </c>
      <c r="I24" s="6"/>
      <c r="J24" s="7">
        <f t="shared" si="2"/>
        <v>13.335</v>
      </c>
      <c r="K24" s="7">
        <v>80</v>
      </c>
      <c r="L24" s="17"/>
      <c r="M24" s="7">
        <f t="shared" si="3"/>
        <v>12</v>
      </c>
      <c r="N24" s="7">
        <f t="shared" si="4"/>
        <v>84.1546180555555</v>
      </c>
      <c r="O24" s="15"/>
      <c r="P24" s="16"/>
      <c r="Q24" s="19"/>
      <c r="R24" s="19"/>
      <c r="S24" s="20"/>
    </row>
    <row r="25" spans="1:19">
      <c r="A25" s="9" t="s">
        <v>37</v>
      </c>
      <c r="B25" s="5">
        <v>80</v>
      </c>
      <c r="C25" s="6"/>
      <c r="D25" s="7">
        <f t="shared" si="0"/>
        <v>16</v>
      </c>
      <c r="E25" s="5">
        <v>84.6434027777778</v>
      </c>
      <c r="F25" s="7"/>
      <c r="G25" s="7">
        <f t="shared" si="1"/>
        <v>42.3217013888889</v>
      </c>
      <c r="H25" s="8">
        <v>82</v>
      </c>
      <c r="I25" s="6"/>
      <c r="J25" s="7">
        <f t="shared" si="2"/>
        <v>12.3</v>
      </c>
      <c r="K25" s="7">
        <v>80</v>
      </c>
      <c r="L25" s="6"/>
      <c r="M25" s="7">
        <f t="shared" si="3"/>
        <v>12</v>
      </c>
      <c r="N25" s="7">
        <f t="shared" si="4"/>
        <v>82.6217013888889</v>
      </c>
      <c r="O25" s="15"/>
      <c r="P25" s="16"/>
      <c r="Q25" s="19"/>
      <c r="R25" s="19"/>
      <c r="S25" s="20"/>
    </row>
    <row r="26" spans="1:19">
      <c r="A26" s="4" t="s">
        <v>38</v>
      </c>
      <c r="B26" s="5">
        <v>80</v>
      </c>
      <c r="C26" s="6">
        <v>2</v>
      </c>
      <c r="D26" s="7">
        <f t="shared" si="0"/>
        <v>16.4</v>
      </c>
      <c r="E26" s="5">
        <v>88.22875</v>
      </c>
      <c r="F26" s="7"/>
      <c r="G26" s="7">
        <f t="shared" si="1"/>
        <v>44.114375</v>
      </c>
      <c r="H26" s="8">
        <v>93.9</v>
      </c>
      <c r="I26" s="6">
        <v>16</v>
      </c>
      <c r="J26" s="7">
        <f t="shared" si="2"/>
        <v>16.485</v>
      </c>
      <c r="K26" s="7">
        <v>80</v>
      </c>
      <c r="L26" s="6">
        <v>9</v>
      </c>
      <c r="M26" s="7">
        <f t="shared" si="3"/>
        <v>13.35</v>
      </c>
      <c r="N26" s="7">
        <f t="shared" si="4"/>
        <v>90.349375</v>
      </c>
      <c r="O26" s="15">
        <v>6</v>
      </c>
      <c r="P26" s="16"/>
      <c r="Q26" s="19"/>
      <c r="R26" s="19"/>
      <c r="S26" s="20"/>
    </row>
    <row r="27" spans="1:19">
      <c r="A27" s="9" t="s">
        <v>39</v>
      </c>
      <c r="B27" s="5">
        <v>80</v>
      </c>
      <c r="C27" s="6"/>
      <c r="D27" s="7">
        <f t="shared" si="0"/>
        <v>16</v>
      </c>
      <c r="E27" s="5">
        <v>79.22875</v>
      </c>
      <c r="F27" s="7"/>
      <c r="G27" s="7">
        <f t="shared" si="1"/>
        <v>39.614375</v>
      </c>
      <c r="H27" s="8">
        <v>91.4</v>
      </c>
      <c r="I27" s="6"/>
      <c r="J27" s="7">
        <f t="shared" si="2"/>
        <v>13.71</v>
      </c>
      <c r="K27" s="7">
        <v>80</v>
      </c>
      <c r="L27" s="6"/>
      <c r="M27" s="7">
        <f t="shared" si="3"/>
        <v>12</v>
      </c>
      <c r="N27" s="7">
        <f t="shared" si="4"/>
        <v>81.324375</v>
      </c>
      <c r="O27" s="15"/>
      <c r="P27" s="16"/>
      <c r="Q27" s="19"/>
      <c r="R27" s="19"/>
      <c r="S27" s="20"/>
    </row>
    <row r="28" spans="1:19">
      <c r="A28" s="4" t="s">
        <v>40</v>
      </c>
      <c r="B28" s="5">
        <v>80</v>
      </c>
      <c r="C28" s="6"/>
      <c r="D28" s="7">
        <f t="shared" si="0"/>
        <v>16</v>
      </c>
      <c r="E28" s="5">
        <v>86.0631944444444</v>
      </c>
      <c r="F28" s="7"/>
      <c r="G28" s="7">
        <f t="shared" si="1"/>
        <v>43.0315972222222</v>
      </c>
      <c r="H28" s="8">
        <v>89.5</v>
      </c>
      <c r="I28" s="6"/>
      <c r="J28" s="7">
        <f t="shared" si="2"/>
        <v>13.425</v>
      </c>
      <c r="K28" s="7">
        <v>80</v>
      </c>
      <c r="L28" s="6"/>
      <c r="M28" s="7">
        <f t="shared" si="3"/>
        <v>12</v>
      </c>
      <c r="N28" s="7">
        <f t="shared" si="4"/>
        <v>84.4565972222222</v>
      </c>
      <c r="O28" s="15">
        <v>16</v>
      </c>
      <c r="P28" s="16"/>
      <c r="Q28" s="19"/>
      <c r="R28" s="19"/>
      <c r="S28" s="20"/>
    </row>
    <row r="29" spans="1:19">
      <c r="A29" s="9" t="s">
        <v>41</v>
      </c>
      <c r="B29" s="5">
        <v>80</v>
      </c>
      <c r="C29" s="6"/>
      <c r="D29" s="7">
        <f t="shared" si="0"/>
        <v>16</v>
      </c>
      <c r="E29" s="5">
        <v>71.4395833333333</v>
      </c>
      <c r="F29" s="7"/>
      <c r="G29" s="7">
        <f t="shared" si="1"/>
        <v>35.7197916666667</v>
      </c>
      <c r="H29" s="8">
        <v>38</v>
      </c>
      <c r="I29" s="6"/>
      <c r="J29" s="7">
        <f t="shared" si="2"/>
        <v>5.7</v>
      </c>
      <c r="K29" s="7">
        <v>80</v>
      </c>
      <c r="L29" s="6"/>
      <c r="M29" s="7">
        <f t="shared" si="3"/>
        <v>12</v>
      </c>
      <c r="N29" s="7">
        <f t="shared" si="4"/>
        <v>69.4197916666667</v>
      </c>
      <c r="O29" s="15"/>
      <c r="P29" s="16"/>
      <c r="Q29" s="19"/>
      <c r="R29" s="19"/>
      <c r="S29" s="20"/>
    </row>
    <row r="30" spans="1:19">
      <c r="A30" s="4" t="s">
        <v>42</v>
      </c>
      <c r="B30" s="5">
        <v>80</v>
      </c>
      <c r="C30" s="6">
        <v>2</v>
      </c>
      <c r="D30" s="7">
        <f t="shared" si="0"/>
        <v>16.4</v>
      </c>
      <c r="E30" s="5">
        <v>87.8101388888889</v>
      </c>
      <c r="F30" s="7"/>
      <c r="G30" s="7">
        <f t="shared" si="1"/>
        <v>43.9050694444445</v>
      </c>
      <c r="H30" s="8">
        <v>94.6</v>
      </c>
      <c r="I30" s="6">
        <v>13</v>
      </c>
      <c r="J30" s="7">
        <f t="shared" si="2"/>
        <v>16.14</v>
      </c>
      <c r="K30" s="7">
        <v>80</v>
      </c>
      <c r="L30" s="6">
        <v>4</v>
      </c>
      <c r="M30" s="7">
        <f t="shared" si="3"/>
        <v>12.6</v>
      </c>
      <c r="N30" s="7">
        <f t="shared" si="4"/>
        <v>89.0450694444445</v>
      </c>
      <c r="O30" s="15">
        <v>7</v>
      </c>
      <c r="P30" s="16"/>
      <c r="Q30" s="19"/>
      <c r="R30" s="19"/>
      <c r="S30" s="20"/>
    </row>
    <row r="31" spans="1:19">
      <c r="A31" s="9" t="s">
        <v>43</v>
      </c>
      <c r="B31" s="5">
        <v>80</v>
      </c>
      <c r="C31" s="6"/>
      <c r="D31" s="7">
        <f t="shared" si="0"/>
        <v>16</v>
      </c>
      <c r="E31" s="5">
        <v>65.5385416666667</v>
      </c>
      <c r="F31" s="7"/>
      <c r="G31" s="7">
        <f t="shared" si="1"/>
        <v>32.7692708333334</v>
      </c>
      <c r="H31" s="8">
        <v>35.5</v>
      </c>
      <c r="I31" s="6"/>
      <c r="J31" s="7">
        <f t="shared" si="2"/>
        <v>5.325</v>
      </c>
      <c r="K31" s="7">
        <v>80</v>
      </c>
      <c r="L31" s="6"/>
      <c r="M31" s="7">
        <f t="shared" si="3"/>
        <v>12</v>
      </c>
      <c r="N31" s="7">
        <f t="shared" si="4"/>
        <v>66.0942708333334</v>
      </c>
      <c r="O31" s="15"/>
      <c r="P31" s="16"/>
      <c r="Q31" s="19"/>
      <c r="R31" s="19"/>
      <c r="S31" s="20"/>
    </row>
    <row r="32" spans="1:19">
      <c r="A32" s="4" t="s">
        <v>44</v>
      </c>
      <c r="B32" s="5">
        <v>80</v>
      </c>
      <c r="C32" s="6">
        <v>12</v>
      </c>
      <c r="D32" s="7">
        <f t="shared" si="0"/>
        <v>18.4</v>
      </c>
      <c r="E32" s="5">
        <v>91.7366666666667</v>
      </c>
      <c r="F32" s="7"/>
      <c r="G32" s="7">
        <f t="shared" si="1"/>
        <v>45.8683333333333</v>
      </c>
      <c r="H32" s="8">
        <v>90.4</v>
      </c>
      <c r="I32" s="6">
        <v>4</v>
      </c>
      <c r="J32" s="7">
        <f t="shared" si="2"/>
        <v>14.16</v>
      </c>
      <c r="K32" s="7">
        <v>80</v>
      </c>
      <c r="L32" s="17">
        <v>75</v>
      </c>
      <c r="M32" s="7">
        <f t="shared" si="3"/>
        <v>23.25</v>
      </c>
      <c r="N32" s="7">
        <f t="shared" si="4"/>
        <v>101.678333333333</v>
      </c>
      <c r="O32" s="15">
        <v>1</v>
      </c>
      <c r="P32" s="16"/>
      <c r="Q32" s="19"/>
      <c r="R32" s="19"/>
      <c r="S32" s="20"/>
    </row>
    <row r="33" spans="1:19">
      <c r="A33" s="9" t="s">
        <v>45</v>
      </c>
      <c r="B33" s="5">
        <v>80</v>
      </c>
      <c r="C33" s="6"/>
      <c r="D33" s="7">
        <f t="shared" si="0"/>
        <v>16</v>
      </c>
      <c r="E33" s="5">
        <v>83.421875</v>
      </c>
      <c r="F33" s="7"/>
      <c r="G33" s="7">
        <f t="shared" si="1"/>
        <v>41.7109375</v>
      </c>
      <c r="H33" s="8">
        <v>88.8</v>
      </c>
      <c r="I33" s="6"/>
      <c r="J33" s="7">
        <f t="shared" si="2"/>
        <v>13.32</v>
      </c>
      <c r="K33" s="7">
        <v>80</v>
      </c>
      <c r="L33" s="6"/>
      <c r="M33" s="7">
        <f t="shared" si="3"/>
        <v>12</v>
      </c>
      <c r="N33" s="7">
        <f t="shared" si="4"/>
        <v>83.0309375</v>
      </c>
      <c r="O33" s="15"/>
      <c r="P33" s="16"/>
      <c r="Q33" s="19"/>
      <c r="R33" s="19"/>
      <c r="S33" s="20"/>
    </row>
    <row r="34" spans="1:19">
      <c r="A34" s="4" t="s">
        <v>46</v>
      </c>
      <c r="B34" s="5">
        <v>80</v>
      </c>
      <c r="C34" s="6"/>
      <c r="D34" s="7">
        <f t="shared" si="0"/>
        <v>16</v>
      </c>
      <c r="E34" s="5">
        <v>77.9045138888889</v>
      </c>
      <c r="F34" s="7"/>
      <c r="G34" s="7">
        <f t="shared" si="1"/>
        <v>38.9522569444444</v>
      </c>
      <c r="H34" s="8">
        <v>88.5</v>
      </c>
      <c r="I34" s="6"/>
      <c r="J34" s="7">
        <f t="shared" si="2"/>
        <v>13.275</v>
      </c>
      <c r="K34" s="7">
        <v>80</v>
      </c>
      <c r="L34" s="6"/>
      <c r="M34" s="7">
        <f t="shared" si="3"/>
        <v>12</v>
      </c>
      <c r="N34" s="7">
        <f t="shared" si="4"/>
        <v>80.2272569444444</v>
      </c>
      <c r="O34" s="15"/>
      <c r="P34" s="16"/>
      <c r="Q34" s="19"/>
      <c r="R34" s="19"/>
      <c r="S34" s="20"/>
    </row>
    <row r="35" spans="1:19">
      <c r="A35" s="9" t="s">
        <v>47</v>
      </c>
      <c r="B35" s="5">
        <v>80</v>
      </c>
      <c r="C35" s="6"/>
      <c r="D35" s="7">
        <f t="shared" si="0"/>
        <v>16</v>
      </c>
      <c r="E35" s="5">
        <v>79.7546527777778</v>
      </c>
      <c r="F35" s="7"/>
      <c r="G35" s="7">
        <f t="shared" si="1"/>
        <v>39.8773263888889</v>
      </c>
      <c r="H35" s="8">
        <v>85.5</v>
      </c>
      <c r="I35" s="6"/>
      <c r="J35" s="7">
        <f t="shared" si="2"/>
        <v>12.825</v>
      </c>
      <c r="K35" s="7">
        <v>80</v>
      </c>
      <c r="L35" s="6"/>
      <c r="M35" s="7">
        <f t="shared" si="3"/>
        <v>12</v>
      </c>
      <c r="N35" s="7">
        <f t="shared" si="4"/>
        <v>80.7023263888889</v>
      </c>
      <c r="O35" s="15"/>
      <c r="P35" s="16"/>
      <c r="Q35" s="19"/>
      <c r="R35" s="19"/>
      <c r="S35" s="20"/>
    </row>
    <row r="36" spans="1:19">
      <c r="A36" s="4" t="s">
        <v>48</v>
      </c>
      <c r="B36" s="5">
        <v>80</v>
      </c>
      <c r="C36" s="6"/>
      <c r="D36" s="7">
        <f t="shared" si="0"/>
        <v>16</v>
      </c>
      <c r="E36" s="5">
        <v>79.4710416666667</v>
      </c>
      <c r="F36" s="7"/>
      <c r="G36" s="7">
        <f t="shared" si="1"/>
        <v>39.7355208333333</v>
      </c>
      <c r="H36" s="8">
        <v>86.4</v>
      </c>
      <c r="I36" s="6"/>
      <c r="J36" s="7">
        <f t="shared" si="2"/>
        <v>12.96</v>
      </c>
      <c r="K36" s="7">
        <v>80</v>
      </c>
      <c r="L36" s="6"/>
      <c r="M36" s="7">
        <f t="shared" si="3"/>
        <v>12</v>
      </c>
      <c r="N36" s="7">
        <f t="shared" si="4"/>
        <v>80.6955208333333</v>
      </c>
      <c r="O36" s="15"/>
      <c r="P36" s="16"/>
      <c r="Q36" s="19"/>
      <c r="R36" s="19"/>
      <c r="S36" s="20"/>
    </row>
    <row r="37" spans="1:19">
      <c r="A37" s="9" t="s">
        <v>49</v>
      </c>
      <c r="B37" s="5">
        <v>80</v>
      </c>
      <c r="C37" s="6">
        <v>2</v>
      </c>
      <c r="D37" s="7">
        <f t="shared" si="0"/>
        <v>16.4</v>
      </c>
      <c r="E37" s="5">
        <v>87.7156944444444</v>
      </c>
      <c r="F37" s="7"/>
      <c r="G37" s="7">
        <f t="shared" si="1"/>
        <v>43.8578472222222</v>
      </c>
      <c r="H37" s="8">
        <v>87.5</v>
      </c>
      <c r="I37" s="6">
        <v>4</v>
      </c>
      <c r="J37" s="7">
        <f t="shared" si="2"/>
        <v>13.725</v>
      </c>
      <c r="K37" s="7">
        <v>80</v>
      </c>
      <c r="L37" s="6">
        <v>5</v>
      </c>
      <c r="M37" s="7">
        <f t="shared" si="3"/>
        <v>12.75</v>
      </c>
      <c r="N37" s="7">
        <f t="shared" si="4"/>
        <v>86.7328472222222</v>
      </c>
      <c r="O37" s="15">
        <v>11</v>
      </c>
      <c r="P37" s="16"/>
      <c r="Q37" s="19"/>
      <c r="R37" s="19"/>
      <c r="S37" s="20"/>
    </row>
    <row r="38" spans="1:19">
      <c r="A38" s="4" t="s">
        <v>50</v>
      </c>
      <c r="B38" s="5">
        <v>80</v>
      </c>
      <c r="C38" s="6"/>
      <c r="D38" s="7">
        <f t="shared" si="0"/>
        <v>16</v>
      </c>
      <c r="E38" s="5">
        <v>74.6947916666667</v>
      </c>
      <c r="F38" s="7"/>
      <c r="G38" s="7">
        <f t="shared" si="1"/>
        <v>37.3473958333334</v>
      </c>
      <c r="H38" s="8">
        <v>90.9</v>
      </c>
      <c r="I38" s="6"/>
      <c r="J38" s="7">
        <f t="shared" si="2"/>
        <v>13.635</v>
      </c>
      <c r="K38" s="7">
        <v>80</v>
      </c>
      <c r="L38" s="6"/>
      <c r="M38" s="7">
        <f t="shared" si="3"/>
        <v>12</v>
      </c>
      <c r="N38" s="7">
        <f t="shared" si="4"/>
        <v>78.9823958333334</v>
      </c>
      <c r="O38" s="15"/>
      <c r="P38" s="16"/>
      <c r="Q38" s="19"/>
      <c r="R38" s="19"/>
      <c r="S38" s="20"/>
    </row>
    <row r="39" spans="1:19">
      <c r="A39" s="9" t="s">
        <v>51</v>
      </c>
      <c r="B39" s="5">
        <v>80</v>
      </c>
      <c r="C39" s="6">
        <v>9</v>
      </c>
      <c r="D39" s="7">
        <f t="shared" si="0"/>
        <v>17.8</v>
      </c>
      <c r="E39" s="5">
        <v>90.2267361111111</v>
      </c>
      <c r="F39" s="7"/>
      <c r="G39" s="7">
        <f t="shared" si="1"/>
        <v>45.1133680555555</v>
      </c>
      <c r="H39" s="8">
        <v>91.5</v>
      </c>
      <c r="I39" s="6">
        <v>2</v>
      </c>
      <c r="J39" s="7">
        <f t="shared" si="2"/>
        <v>14.025</v>
      </c>
      <c r="K39" s="7">
        <v>80</v>
      </c>
      <c r="L39" s="6">
        <v>54</v>
      </c>
      <c r="M39" s="7">
        <f t="shared" si="3"/>
        <v>20.1</v>
      </c>
      <c r="N39" s="7">
        <f t="shared" si="4"/>
        <v>97.0383680555556</v>
      </c>
      <c r="O39" s="15">
        <v>2</v>
      </c>
      <c r="P39" s="16"/>
      <c r="Q39" s="19"/>
      <c r="R39" s="19"/>
      <c r="S39" s="20"/>
    </row>
    <row r="40" spans="1:19">
      <c r="A40" s="4" t="s">
        <v>52</v>
      </c>
      <c r="B40" s="5">
        <v>80</v>
      </c>
      <c r="C40" s="6">
        <v>2</v>
      </c>
      <c r="D40" s="7">
        <f t="shared" si="0"/>
        <v>16.4</v>
      </c>
      <c r="E40" s="5">
        <v>82.8968055555555</v>
      </c>
      <c r="F40" s="7"/>
      <c r="G40" s="7">
        <f t="shared" si="1"/>
        <v>41.4484027777778</v>
      </c>
      <c r="H40" s="8">
        <v>79.75</v>
      </c>
      <c r="I40" s="6">
        <v>6</v>
      </c>
      <c r="J40" s="7">
        <f t="shared" si="2"/>
        <v>12.8625</v>
      </c>
      <c r="K40" s="7">
        <v>80</v>
      </c>
      <c r="L40" s="6">
        <v>4</v>
      </c>
      <c r="M40" s="7">
        <f t="shared" si="3"/>
        <v>12.6</v>
      </c>
      <c r="N40" s="7">
        <f t="shared" si="4"/>
        <v>83.3109027777777</v>
      </c>
      <c r="O40" s="15"/>
      <c r="P40" s="16"/>
      <c r="Q40" s="19"/>
      <c r="R40" s="19"/>
      <c r="S40" s="20"/>
    </row>
    <row r="41" spans="1:19">
      <c r="A41" s="9" t="s">
        <v>53</v>
      </c>
      <c r="B41" s="5">
        <v>80</v>
      </c>
      <c r="C41" s="6"/>
      <c r="D41" s="7">
        <f t="shared" si="0"/>
        <v>16</v>
      </c>
      <c r="E41" s="5">
        <v>78.5055555555556</v>
      </c>
      <c r="F41" s="7"/>
      <c r="G41" s="7">
        <f t="shared" si="1"/>
        <v>39.2527777777778</v>
      </c>
      <c r="H41" s="8">
        <v>89.5</v>
      </c>
      <c r="I41" s="6"/>
      <c r="J41" s="7">
        <f t="shared" si="2"/>
        <v>13.425</v>
      </c>
      <c r="K41" s="7">
        <v>80</v>
      </c>
      <c r="L41" s="6"/>
      <c r="M41" s="7">
        <f t="shared" si="3"/>
        <v>12</v>
      </c>
      <c r="N41" s="7">
        <f t="shared" si="4"/>
        <v>80.6777777777778</v>
      </c>
      <c r="O41" s="15"/>
      <c r="P41" s="16"/>
      <c r="Q41" s="19"/>
      <c r="R41" s="19"/>
      <c r="S41" s="20"/>
    </row>
    <row r="42" spans="1:19">
      <c r="A42" s="4" t="s">
        <v>54</v>
      </c>
      <c r="B42" s="5">
        <v>80</v>
      </c>
      <c r="C42" s="6"/>
      <c r="D42" s="7">
        <f t="shared" si="0"/>
        <v>16</v>
      </c>
      <c r="E42" s="5">
        <v>79.026875</v>
      </c>
      <c r="F42" s="7"/>
      <c r="G42" s="7">
        <f t="shared" si="1"/>
        <v>39.5134375</v>
      </c>
      <c r="H42" s="8">
        <v>38</v>
      </c>
      <c r="I42" s="6"/>
      <c r="J42" s="7">
        <f t="shared" si="2"/>
        <v>5.7</v>
      </c>
      <c r="K42" s="7">
        <v>80</v>
      </c>
      <c r="L42" s="6"/>
      <c r="M42" s="7">
        <f t="shared" si="3"/>
        <v>12</v>
      </c>
      <c r="N42" s="7">
        <f t="shared" si="4"/>
        <v>73.2134375</v>
      </c>
      <c r="O42" s="15"/>
      <c r="P42" s="16"/>
      <c r="Q42" s="19"/>
      <c r="R42" s="19"/>
      <c r="S42" s="20"/>
    </row>
    <row r="43" spans="1:19">
      <c r="A43" s="9" t="s">
        <v>55</v>
      </c>
      <c r="B43" s="5">
        <v>80</v>
      </c>
      <c r="C43" s="6">
        <v>2</v>
      </c>
      <c r="D43" s="7">
        <f t="shared" si="0"/>
        <v>16.4</v>
      </c>
      <c r="E43" s="5">
        <v>86.6140277777778</v>
      </c>
      <c r="F43" s="7"/>
      <c r="G43" s="7">
        <f t="shared" si="1"/>
        <v>43.3070138888889</v>
      </c>
      <c r="H43" s="8">
        <v>82.5</v>
      </c>
      <c r="I43" s="6">
        <v>8</v>
      </c>
      <c r="J43" s="7">
        <f t="shared" si="2"/>
        <v>13.575</v>
      </c>
      <c r="K43" s="7">
        <v>80</v>
      </c>
      <c r="L43" s="6">
        <v>24</v>
      </c>
      <c r="M43" s="7">
        <f t="shared" si="3"/>
        <v>15.6</v>
      </c>
      <c r="N43" s="7">
        <f t="shared" si="4"/>
        <v>88.8820138888889</v>
      </c>
      <c r="O43" s="15">
        <v>8</v>
      </c>
      <c r="P43" s="16"/>
      <c r="Q43" s="19"/>
      <c r="R43" s="19"/>
      <c r="S43" s="20"/>
    </row>
    <row r="44" spans="1:19">
      <c r="A44" s="4" t="s">
        <v>56</v>
      </c>
      <c r="B44" s="5">
        <v>80</v>
      </c>
      <c r="C44" s="6"/>
      <c r="D44" s="7">
        <f t="shared" si="0"/>
        <v>16</v>
      </c>
      <c r="E44" s="5">
        <v>82.4746527777778</v>
      </c>
      <c r="F44" s="7"/>
      <c r="G44" s="7">
        <f t="shared" si="1"/>
        <v>41.2373263888889</v>
      </c>
      <c r="H44" s="8">
        <v>92.8</v>
      </c>
      <c r="I44" s="6"/>
      <c r="J44" s="7">
        <f t="shared" si="2"/>
        <v>13.92</v>
      </c>
      <c r="K44" s="7">
        <v>80</v>
      </c>
      <c r="L44" s="6"/>
      <c r="M44" s="7">
        <f t="shared" si="3"/>
        <v>12</v>
      </c>
      <c r="N44" s="7">
        <f t="shared" si="4"/>
        <v>83.1573263888889</v>
      </c>
      <c r="O44" s="15"/>
      <c r="P44" s="16"/>
      <c r="Q44" s="19"/>
      <c r="R44" s="19"/>
      <c r="S44" s="20"/>
    </row>
    <row r="45" spans="1:19">
      <c r="A45" s="9" t="s">
        <v>57</v>
      </c>
      <c r="B45" s="5">
        <v>80</v>
      </c>
      <c r="C45" s="6">
        <v>5</v>
      </c>
      <c r="D45" s="7">
        <f t="shared" si="0"/>
        <v>17</v>
      </c>
      <c r="E45" s="5">
        <v>88.3944444444444</v>
      </c>
      <c r="F45" s="7"/>
      <c r="G45" s="7">
        <f t="shared" si="1"/>
        <v>44.1972222222222</v>
      </c>
      <c r="H45" s="8">
        <v>88.3</v>
      </c>
      <c r="I45" s="6">
        <v>7</v>
      </c>
      <c r="J45" s="7">
        <f t="shared" si="2"/>
        <v>14.295</v>
      </c>
      <c r="K45" s="7">
        <v>80</v>
      </c>
      <c r="L45" s="6">
        <v>43</v>
      </c>
      <c r="M45" s="7">
        <f t="shared" si="3"/>
        <v>18.45</v>
      </c>
      <c r="N45" s="7">
        <f t="shared" si="4"/>
        <v>93.9422222222222</v>
      </c>
      <c r="O45" s="15">
        <v>4</v>
      </c>
      <c r="P45" s="16"/>
      <c r="Q45" s="19"/>
      <c r="R45" s="19"/>
      <c r="S45" s="20"/>
    </row>
    <row r="46" spans="1:19">
      <c r="A46" s="4" t="s">
        <v>58</v>
      </c>
      <c r="B46" s="5">
        <v>80</v>
      </c>
      <c r="C46" s="6"/>
      <c r="D46" s="7">
        <f t="shared" si="0"/>
        <v>16</v>
      </c>
      <c r="E46" s="5">
        <v>67.4150694444444</v>
      </c>
      <c r="F46" s="7"/>
      <c r="G46" s="7">
        <f t="shared" si="1"/>
        <v>33.7075347222222</v>
      </c>
      <c r="H46" s="8">
        <v>36.5</v>
      </c>
      <c r="I46" s="6"/>
      <c r="J46" s="7">
        <f t="shared" si="2"/>
        <v>5.475</v>
      </c>
      <c r="K46" s="7">
        <v>80</v>
      </c>
      <c r="L46" s="6"/>
      <c r="M46" s="7">
        <f t="shared" si="3"/>
        <v>12</v>
      </c>
      <c r="N46" s="7">
        <f t="shared" si="4"/>
        <v>67.1825347222222</v>
      </c>
      <c r="O46" s="15"/>
      <c r="P46" s="16"/>
      <c r="Q46" s="19"/>
      <c r="R46" s="19"/>
      <c r="S46" s="20"/>
    </row>
    <row r="47" spans="1:19">
      <c r="A47" s="9" t="s">
        <v>59</v>
      </c>
      <c r="B47" s="5">
        <v>80</v>
      </c>
      <c r="C47" s="6"/>
      <c r="D47" s="7">
        <f t="shared" si="0"/>
        <v>16</v>
      </c>
      <c r="E47" s="5">
        <v>75.2626388888889</v>
      </c>
      <c r="F47" s="7"/>
      <c r="G47" s="7">
        <f t="shared" si="1"/>
        <v>37.6313194444445</v>
      </c>
      <c r="H47" s="8">
        <v>77</v>
      </c>
      <c r="I47" s="6"/>
      <c r="J47" s="7">
        <f t="shared" si="2"/>
        <v>11.55</v>
      </c>
      <c r="K47" s="7">
        <v>80</v>
      </c>
      <c r="L47" s="6"/>
      <c r="M47" s="7">
        <f t="shared" si="3"/>
        <v>12</v>
      </c>
      <c r="N47" s="7">
        <f t="shared" si="4"/>
        <v>77.1813194444445</v>
      </c>
      <c r="O47" s="15"/>
      <c r="P47" s="16"/>
      <c r="Q47" s="19"/>
      <c r="R47" s="19"/>
      <c r="S47" s="20"/>
    </row>
    <row r="48" spans="1:19">
      <c r="A48" s="4" t="s">
        <v>60</v>
      </c>
      <c r="B48" s="5">
        <v>80</v>
      </c>
      <c r="C48" s="6"/>
      <c r="D48" s="7">
        <f t="shared" si="0"/>
        <v>16</v>
      </c>
      <c r="E48" s="5">
        <v>79.5954166666667</v>
      </c>
      <c r="F48" s="7"/>
      <c r="G48" s="7">
        <f t="shared" si="1"/>
        <v>39.7977083333333</v>
      </c>
      <c r="H48" s="8">
        <v>82</v>
      </c>
      <c r="I48" s="6"/>
      <c r="J48" s="7">
        <f t="shared" si="2"/>
        <v>12.3</v>
      </c>
      <c r="K48" s="7">
        <v>80</v>
      </c>
      <c r="L48" s="6"/>
      <c r="M48" s="7">
        <f t="shared" si="3"/>
        <v>12</v>
      </c>
      <c r="N48" s="7">
        <f t="shared" si="4"/>
        <v>80.0977083333333</v>
      </c>
      <c r="O48" s="15"/>
      <c r="P48" s="16"/>
      <c r="Q48" s="19"/>
      <c r="R48" s="19"/>
      <c r="S48" s="20"/>
    </row>
    <row r="49" spans="1:19">
      <c r="A49" s="9" t="s">
        <v>61</v>
      </c>
      <c r="B49" s="5">
        <v>80</v>
      </c>
      <c r="C49" s="6"/>
      <c r="D49" s="7">
        <f t="shared" si="0"/>
        <v>16</v>
      </c>
      <c r="E49" s="5">
        <v>77.2128472222222</v>
      </c>
      <c r="F49" s="7"/>
      <c r="G49" s="7">
        <f t="shared" si="1"/>
        <v>38.6064236111111</v>
      </c>
      <c r="H49" s="8">
        <v>39.5</v>
      </c>
      <c r="I49" s="6"/>
      <c r="J49" s="7">
        <f t="shared" si="2"/>
        <v>5.925</v>
      </c>
      <c r="K49" s="7">
        <v>80</v>
      </c>
      <c r="L49" s="6"/>
      <c r="M49" s="7">
        <f t="shared" si="3"/>
        <v>12</v>
      </c>
      <c r="N49" s="7">
        <f t="shared" si="4"/>
        <v>72.5314236111111</v>
      </c>
      <c r="O49" s="15"/>
      <c r="P49" s="16"/>
      <c r="Q49" s="19"/>
      <c r="R49" s="19"/>
      <c r="S49" s="20"/>
    </row>
    <row r="50" spans="1:19">
      <c r="A50" s="4" t="s">
        <v>62</v>
      </c>
      <c r="B50" s="5">
        <v>80</v>
      </c>
      <c r="C50" s="6"/>
      <c r="D50" s="7">
        <f t="shared" si="0"/>
        <v>16</v>
      </c>
      <c r="E50" s="5">
        <v>86.8602777777778</v>
      </c>
      <c r="F50" s="7"/>
      <c r="G50" s="7">
        <f t="shared" si="1"/>
        <v>43.4301388888889</v>
      </c>
      <c r="H50" s="8">
        <v>88</v>
      </c>
      <c r="I50" s="6"/>
      <c r="J50" s="7">
        <f t="shared" si="2"/>
        <v>13.2</v>
      </c>
      <c r="K50" s="7">
        <v>80</v>
      </c>
      <c r="L50" s="6"/>
      <c r="M50" s="7">
        <f t="shared" si="3"/>
        <v>12</v>
      </c>
      <c r="N50" s="7">
        <f t="shared" si="4"/>
        <v>84.6301388888889</v>
      </c>
      <c r="O50" s="15">
        <v>15</v>
      </c>
      <c r="P50" s="16"/>
      <c r="Q50" s="19"/>
      <c r="R50" s="19"/>
      <c r="S50" s="20"/>
    </row>
    <row r="51" spans="1:19">
      <c r="A51" s="9" t="s">
        <v>63</v>
      </c>
      <c r="B51" s="5">
        <v>80</v>
      </c>
      <c r="C51" s="6"/>
      <c r="D51" s="7">
        <f t="shared" si="0"/>
        <v>16</v>
      </c>
      <c r="E51" s="5">
        <v>83.9072222222222</v>
      </c>
      <c r="F51" s="7"/>
      <c r="G51" s="7">
        <f t="shared" si="1"/>
        <v>41.9536111111111</v>
      </c>
      <c r="H51" s="8">
        <v>85.1</v>
      </c>
      <c r="I51" s="6"/>
      <c r="J51" s="7">
        <f t="shared" si="2"/>
        <v>12.765</v>
      </c>
      <c r="K51" s="7">
        <v>80</v>
      </c>
      <c r="L51" s="6"/>
      <c r="M51" s="7">
        <f t="shared" si="3"/>
        <v>12</v>
      </c>
      <c r="N51" s="7">
        <f t="shared" si="4"/>
        <v>82.7186111111111</v>
      </c>
      <c r="O51" s="15"/>
      <c r="P51" s="16"/>
      <c r="Q51" s="19"/>
      <c r="R51" s="19"/>
      <c r="S51" s="20"/>
    </row>
    <row r="52" spans="1:19">
      <c r="A52" s="4" t="s">
        <v>64</v>
      </c>
      <c r="B52" s="5">
        <v>80</v>
      </c>
      <c r="C52" s="6"/>
      <c r="D52" s="7">
        <f t="shared" si="0"/>
        <v>16</v>
      </c>
      <c r="E52" s="5">
        <v>81.0903472222222</v>
      </c>
      <c r="F52" s="7"/>
      <c r="G52" s="7">
        <f t="shared" si="1"/>
        <v>40.5451736111111</v>
      </c>
      <c r="H52" s="8">
        <v>77</v>
      </c>
      <c r="I52" s="6"/>
      <c r="J52" s="7">
        <f t="shared" si="2"/>
        <v>11.55</v>
      </c>
      <c r="K52" s="7">
        <v>80</v>
      </c>
      <c r="L52" s="6"/>
      <c r="M52" s="7">
        <f t="shared" si="3"/>
        <v>12</v>
      </c>
      <c r="N52" s="7">
        <f t="shared" si="4"/>
        <v>80.0951736111111</v>
      </c>
      <c r="O52" s="15"/>
      <c r="P52" s="16"/>
      <c r="Q52" s="19"/>
      <c r="R52" s="19"/>
      <c r="S52" s="20"/>
    </row>
    <row r="53" spans="1:19">
      <c r="A53" s="9" t="s">
        <v>65</v>
      </c>
      <c r="B53" s="5">
        <v>80</v>
      </c>
      <c r="C53" s="6">
        <v>2</v>
      </c>
      <c r="D53" s="7">
        <f t="shared" si="0"/>
        <v>16.4</v>
      </c>
      <c r="E53" s="5">
        <v>83.8136805555556</v>
      </c>
      <c r="F53" s="7"/>
      <c r="G53" s="7">
        <f t="shared" si="1"/>
        <v>41.9068402777778</v>
      </c>
      <c r="H53" s="8">
        <v>87.6</v>
      </c>
      <c r="I53" s="6">
        <v>11</v>
      </c>
      <c r="J53" s="7">
        <f t="shared" si="2"/>
        <v>14.79</v>
      </c>
      <c r="K53" s="7">
        <v>80</v>
      </c>
      <c r="L53" s="6">
        <v>2</v>
      </c>
      <c r="M53" s="7">
        <f t="shared" si="3"/>
        <v>12.3</v>
      </c>
      <c r="N53" s="7">
        <f t="shared" si="4"/>
        <v>85.3968402777778</v>
      </c>
      <c r="O53" s="15">
        <v>14</v>
      </c>
      <c r="P53" s="16"/>
      <c r="Q53" s="19"/>
      <c r="R53" s="19"/>
      <c r="S53" s="20"/>
    </row>
    <row r="54" spans="1:19">
      <c r="A54" s="4" t="s">
        <v>66</v>
      </c>
      <c r="B54" s="5">
        <v>80</v>
      </c>
      <c r="C54" s="6">
        <v>2</v>
      </c>
      <c r="D54" s="7">
        <f t="shared" si="0"/>
        <v>16.4</v>
      </c>
      <c r="E54" s="5">
        <v>89.3845138888889</v>
      </c>
      <c r="F54" s="7"/>
      <c r="G54" s="7">
        <f t="shared" si="1"/>
        <v>44.6922569444445</v>
      </c>
      <c r="H54" s="8">
        <v>92.5</v>
      </c>
      <c r="I54" s="6">
        <v>4</v>
      </c>
      <c r="J54" s="7">
        <f t="shared" si="2"/>
        <v>14.475</v>
      </c>
      <c r="K54" s="7">
        <v>80</v>
      </c>
      <c r="L54" s="17">
        <v>51</v>
      </c>
      <c r="M54" s="7">
        <f t="shared" si="3"/>
        <v>19.65</v>
      </c>
      <c r="N54" s="7">
        <f t="shared" si="4"/>
        <v>95.2172569444444</v>
      </c>
      <c r="O54" s="15">
        <v>3</v>
      </c>
      <c r="P54" s="16"/>
      <c r="Q54" s="19"/>
      <c r="R54" s="19"/>
      <c r="S54" s="20"/>
    </row>
    <row r="55" spans="1:19">
      <c r="A55" s="9" t="s">
        <v>67</v>
      </c>
      <c r="B55" s="5">
        <v>80</v>
      </c>
      <c r="C55" s="6"/>
      <c r="D55" s="7">
        <f t="shared" si="0"/>
        <v>16</v>
      </c>
      <c r="E55" s="5">
        <v>75.0470138888889</v>
      </c>
      <c r="F55" s="7"/>
      <c r="G55" s="7">
        <f t="shared" si="1"/>
        <v>37.5235069444444</v>
      </c>
      <c r="H55" s="8">
        <v>82</v>
      </c>
      <c r="I55" s="6"/>
      <c r="J55" s="7">
        <f t="shared" si="2"/>
        <v>12.3</v>
      </c>
      <c r="K55" s="7">
        <v>80</v>
      </c>
      <c r="L55" s="6"/>
      <c r="M55" s="7">
        <f t="shared" si="3"/>
        <v>12</v>
      </c>
      <c r="N55" s="7">
        <f t="shared" si="4"/>
        <v>77.8235069444444</v>
      </c>
      <c r="O55" s="15"/>
      <c r="P55" s="16"/>
      <c r="Q55" s="19"/>
      <c r="R55" s="19"/>
      <c r="S55" s="20"/>
    </row>
    <row r="56" spans="1:19">
      <c r="A56" s="4" t="s">
        <v>68</v>
      </c>
      <c r="B56" s="5">
        <v>80</v>
      </c>
      <c r="C56" s="6">
        <v>2</v>
      </c>
      <c r="D56" s="7">
        <f t="shared" si="0"/>
        <v>16.4</v>
      </c>
      <c r="E56" s="5">
        <v>88.476875</v>
      </c>
      <c r="F56" s="7"/>
      <c r="G56" s="7">
        <f t="shared" si="1"/>
        <v>44.2384375</v>
      </c>
      <c r="H56" s="8">
        <v>83.8</v>
      </c>
      <c r="I56" s="6">
        <v>4</v>
      </c>
      <c r="J56" s="7">
        <f t="shared" si="2"/>
        <v>13.17</v>
      </c>
      <c r="K56" s="7">
        <v>80</v>
      </c>
      <c r="L56" s="17">
        <v>9</v>
      </c>
      <c r="M56" s="7">
        <f t="shared" si="3"/>
        <v>13.35</v>
      </c>
      <c r="N56" s="7">
        <f t="shared" si="4"/>
        <v>87.1584375</v>
      </c>
      <c r="O56" s="15">
        <v>10</v>
      </c>
      <c r="P56" s="16"/>
      <c r="Q56" s="19"/>
      <c r="R56" s="19"/>
      <c r="S56" s="20"/>
    </row>
    <row r="57" spans="1:19">
      <c r="A57" s="9" t="s">
        <v>69</v>
      </c>
      <c r="B57" s="5">
        <v>80</v>
      </c>
      <c r="C57" s="6"/>
      <c r="D57" s="7">
        <f t="shared" si="0"/>
        <v>16</v>
      </c>
      <c r="E57" s="5">
        <v>85.2710416666667</v>
      </c>
      <c r="F57" s="7"/>
      <c r="G57" s="7">
        <f t="shared" si="1"/>
        <v>42.6355208333334</v>
      </c>
      <c r="H57" s="8">
        <v>84.3</v>
      </c>
      <c r="I57" s="6"/>
      <c r="J57" s="7">
        <f t="shared" si="2"/>
        <v>12.645</v>
      </c>
      <c r="K57" s="7">
        <v>80</v>
      </c>
      <c r="L57" s="6"/>
      <c r="M57" s="7">
        <f t="shared" si="3"/>
        <v>12</v>
      </c>
      <c r="N57" s="7">
        <f t="shared" si="4"/>
        <v>83.2805208333334</v>
      </c>
      <c r="O57" s="15"/>
      <c r="P57" s="16"/>
      <c r="Q57" s="19"/>
      <c r="R57" s="19"/>
      <c r="S57" s="20"/>
    </row>
    <row r="61" ht="18" spans="1:1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>
      <c r="A62" s="11" t="s">
        <v>70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>
      <c r="A63" s="1" t="s">
        <v>71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" t="s">
        <v>2</v>
      </c>
      <c r="B64" s="1" t="s">
        <v>3</v>
      </c>
      <c r="C64" s="1"/>
      <c r="D64" s="1"/>
      <c r="E64" s="1" t="s">
        <v>4</v>
      </c>
      <c r="F64" s="1"/>
      <c r="G64" s="1"/>
      <c r="H64" s="1" t="s">
        <v>5</v>
      </c>
      <c r="I64" s="1"/>
      <c r="J64" s="1"/>
      <c r="K64" s="1" t="s">
        <v>6</v>
      </c>
      <c r="L64" s="1"/>
      <c r="M64" s="1"/>
      <c r="N64" s="18" t="s">
        <v>7</v>
      </c>
      <c r="O64" s="1" t="s">
        <v>8</v>
      </c>
      <c r="P64" s="1" t="s">
        <v>9</v>
      </c>
      <c r="Q64" s="21"/>
      <c r="R64" s="21"/>
      <c r="S64" s="20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8"/>
      <c r="O65" s="1"/>
      <c r="P65" s="1" t="s">
        <v>10</v>
      </c>
      <c r="Q65" s="21"/>
      <c r="R65" s="21"/>
      <c r="S65" s="20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8"/>
      <c r="O66" s="1"/>
      <c r="P66" s="1" t="s">
        <v>11</v>
      </c>
      <c r="Q66" s="21"/>
      <c r="R66" s="21"/>
      <c r="S66" s="20"/>
    </row>
    <row r="67" spans="1:19">
      <c r="A67" s="1"/>
      <c r="B67" s="1" t="s">
        <v>12</v>
      </c>
      <c r="C67" s="1" t="s">
        <v>13</v>
      </c>
      <c r="D67" s="3">
        <v>0.2</v>
      </c>
      <c r="E67" s="1" t="s">
        <v>14</v>
      </c>
      <c r="F67" s="1" t="s">
        <v>15</v>
      </c>
      <c r="G67" s="3">
        <v>0.5</v>
      </c>
      <c r="H67" s="1" t="s">
        <v>12</v>
      </c>
      <c r="I67" s="1" t="s">
        <v>13</v>
      </c>
      <c r="J67" s="3">
        <v>0.15</v>
      </c>
      <c r="K67" s="1" t="s">
        <v>12</v>
      </c>
      <c r="L67" s="1" t="s">
        <v>13</v>
      </c>
      <c r="M67" s="3">
        <v>0.15</v>
      </c>
      <c r="N67" s="18"/>
      <c r="O67" s="1"/>
      <c r="P67" s="1" t="s">
        <v>16</v>
      </c>
      <c r="Q67" s="21"/>
      <c r="R67" s="21"/>
      <c r="S67" s="20"/>
    </row>
    <row r="68" spans="1:19">
      <c r="A68" s="1"/>
      <c r="B68" s="1"/>
      <c r="C68" s="1"/>
      <c r="D68" s="3"/>
      <c r="E68" s="1"/>
      <c r="F68" s="1" t="s">
        <v>9</v>
      </c>
      <c r="G68" s="3"/>
      <c r="H68" s="1"/>
      <c r="I68" s="1"/>
      <c r="J68" s="3"/>
      <c r="K68" s="1"/>
      <c r="L68" s="1"/>
      <c r="M68" s="3"/>
      <c r="N68" s="18"/>
      <c r="O68" s="1"/>
      <c r="P68" s="1" t="s">
        <v>17</v>
      </c>
      <c r="Q68" s="21"/>
      <c r="R68" s="21"/>
      <c r="S68" s="20"/>
    </row>
    <row r="69" spans="1:19">
      <c r="A69" s="1"/>
      <c r="B69" s="1">
        <v>80</v>
      </c>
      <c r="C69" s="1" t="s">
        <v>18</v>
      </c>
      <c r="D69" s="1" t="s">
        <v>19</v>
      </c>
      <c r="E69" s="1" t="s">
        <v>20</v>
      </c>
      <c r="F69" s="1" t="s">
        <v>18</v>
      </c>
      <c r="G69" s="1" t="s">
        <v>19</v>
      </c>
      <c r="H69" s="1" t="s">
        <v>20</v>
      </c>
      <c r="I69" s="1" t="s">
        <v>18</v>
      </c>
      <c r="J69" s="1" t="s">
        <v>19</v>
      </c>
      <c r="K69" s="1">
        <v>80</v>
      </c>
      <c r="L69" s="1" t="s">
        <v>21</v>
      </c>
      <c r="M69" s="1" t="s">
        <v>19</v>
      </c>
      <c r="N69" s="18"/>
      <c r="O69" s="1"/>
      <c r="P69" s="21"/>
      <c r="Q69" s="21"/>
      <c r="R69" s="21"/>
      <c r="S69" s="20"/>
    </row>
    <row r="70" spans="1:19">
      <c r="A70" s="1"/>
      <c r="B70" s="1" t="s">
        <v>10</v>
      </c>
      <c r="C70" s="1"/>
      <c r="D70" s="1"/>
      <c r="E70" s="1"/>
      <c r="F70" s="1"/>
      <c r="G70" s="1"/>
      <c r="H70" s="1"/>
      <c r="I70" s="1"/>
      <c r="J70" s="1"/>
      <c r="K70" s="1" t="s">
        <v>10</v>
      </c>
      <c r="L70" s="1"/>
      <c r="M70" s="1"/>
      <c r="N70" s="18"/>
      <c r="O70" s="1"/>
      <c r="P70" s="21"/>
      <c r="Q70" s="21"/>
      <c r="R70" s="21"/>
      <c r="S70" s="20"/>
    </row>
    <row r="71" spans="1:19">
      <c r="A71" s="4" t="s">
        <v>72</v>
      </c>
      <c r="B71" s="22">
        <v>80</v>
      </c>
      <c r="C71" s="23">
        <v>2</v>
      </c>
      <c r="D71" s="24">
        <f>(B71+C71)*0.2</f>
        <v>16.4</v>
      </c>
      <c r="E71" s="25">
        <v>85.7911764705882</v>
      </c>
      <c r="F71" s="23">
        <v>0</v>
      </c>
      <c r="G71" s="26">
        <f>(E71+F71)*0.5</f>
        <v>42.8955882352941</v>
      </c>
      <c r="H71" s="27">
        <v>83.9</v>
      </c>
      <c r="I71" s="23">
        <v>4</v>
      </c>
      <c r="J71" s="24">
        <f>(H71+I71)*0.15</f>
        <v>13.185</v>
      </c>
      <c r="K71" s="23">
        <v>80</v>
      </c>
      <c r="L71" s="23">
        <v>0</v>
      </c>
      <c r="M71" s="26">
        <f>(K71+L71)*0.15</f>
        <v>12</v>
      </c>
      <c r="N71" s="29">
        <f>D71+G71+J71+M71</f>
        <v>84.4805882352941</v>
      </c>
      <c r="O71" s="23"/>
      <c r="P71" s="1"/>
      <c r="Q71" s="21"/>
      <c r="R71" s="21"/>
      <c r="S71" s="20"/>
    </row>
    <row r="72" spans="1:19">
      <c r="A72" s="9" t="s">
        <v>73</v>
      </c>
      <c r="B72" s="22">
        <v>80</v>
      </c>
      <c r="C72" s="23">
        <v>0</v>
      </c>
      <c r="D72" s="24">
        <f t="shared" ref="D72:D116" si="5">(B72+C72)*0.2</f>
        <v>16</v>
      </c>
      <c r="E72" s="25">
        <v>65.5376470588235</v>
      </c>
      <c r="F72" s="23">
        <v>0</v>
      </c>
      <c r="G72" s="26">
        <f t="shared" ref="G72:G116" si="6">(E72+F72)*0.5</f>
        <v>32.7688235294117</v>
      </c>
      <c r="H72" s="27">
        <v>84.4</v>
      </c>
      <c r="I72" s="23">
        <v>0</v>
      </c>
      <c r="J72" s="24">
        <f t="shared" ref="J72:J116" si="7">(H72+I72)*0.15</f>
        <v>12.66</v>
      </c>
      <c r="K72" s="23">
        <v>80</v>
      </c>
      <c r="L72" s="23">
        <v>0</v>
      </c>
      <c r="M72" s="26">
        <f t="shared" ref="M72:M116" si="8">(K72+L72)*0.15</f>
        <v>12</v>
      </c>
      <c r="N72" s="29">
        <f t="shared" ref="N72:N116" si="9">D72+G72+J72+M72</f>
        <v>73.4288235294117</v>
      </c>
      <c r="O72" s="23"/>
      <c r="P72" s="1"/>
      <c r="Q72" s="21"/>
      <c r="R72" s="21"/>
      <c r="S72" s="20"/>
    </row>
    <row r="73" spans="1:19">
      <c r="A73" s="4" t="s">
        <v>74</v>
      </c>
      <c r="B73" s="22">
        <v>80</v>
      </c>
      <c r="C73" s="23">
        <v>2</v>
      </c>
      <c r="D73" s="24">
        <f t="shared" si="5"/>
        <v>16.4</v>
      </c>
      <c r="E73" s="25">
        <v>82.67</v>
      </c>
      <c r="F73" s="23">
        <v>0</v>
      </c>
      <c r="G73" s="26">
        <f t="shared" si="6"/>
        <v>41.335</v>
      </c>
      <c r="H73" s="27">
        <v>30</v>
      </c>
      <c r="I73" s="23">
        <v>4</v>
      </c>
      <c r="J73" s="24">
        <f t="shared" si="7"/>
        <v>5.1</v>
      </c>
      <c r="K73" s="23">
        <v>80</v>
      </c>
      <c r="L73" s="23">
        <v>2</v>
      </c>
      <c r="M73" s="26">
        <f t="shared" si="8"/>
        <v>12.3</v>
      </c>
      <c r="N73" s="29">
        <f t="shared" si="9"/>
        <v>75.135</v>
      </c>
      <c r="O73" s="23"/>
      <c r="P73" s="1"/>
      <c r="Q73" s="21"/>
      <c r="R73" s="21"/>
      <c r="S73" s="20"/>
    </row>
    <row r="74" spans="1:19">
      <c r="A74" s="9" t="s">
        <v>75</v>
      </c>
      <c r="B74" s="22">
        <v>80</v>
      </c>
      <c r="C74" s="23">
        <v>0</v>
      </c>
      <c r="D74" s="24">
        <f t="shared" si="5"/>
        <v>16</v>
      </c>
      <c r="E74" s="25">
        <v>56.5464705882353</v>
      </c>
      <c r="F74" s="23">
        <v>0</v>
      </c>
      <c r="G74" s="26">
        <f t="shared" si="6"/>
        <v>28.2732352941177</v>
      </c>
      <c r="H74" s="27">
        <v>85</v>
      </c>
      <c r="I74" s="23">
        <v>0</v>
      </c>
      <c r="J74" s="24">
        <f t="shared" si="7"/>
        <v>12.75</v>
      </c>
      <c r="K74" s="23">
        <v>80</v>
      </c>
      <c r="L74" s="23">
        <v>0</v>
      </c>
      <c r="M74" s="26">
        <f t="shared" si="8"/>
        <v>12</v>
      </c>
      <c r="N74" s="29">
        <f t="shared" si="9"/>
        <v>69.0232352941177</v>
      </c>
      <c r="O74" s="23"/>
      <c r="P74" s="1"/>
      <c r="Q74" s="21"/>
      <c r="R74" s="21"/>
      <c r="S74" s="20"/>
    </row>
    <row r="75" spans="1:19">
      <c r="A75" s="4" t="s">
        <v>76</v>
      </c>
      <c r="B75" s="22">
        <v>80</v>
      </c>
      <c r="C75" s="23">
        <v>2</v>
      </c>
      <c r="D75" s="24">
        <f t="shared" si="5"/>
        <v>16.4</v>
      </c>
      <c r="E75" s="25">
        <v>87.2388235294117</v>
      </c>
      <c r="F75" s="23">
        <v>0</v>
      </c>
      <c r="G75" s="26">
        <f t="shared" si="6"/>
        <v>43.6194117647059</v>
      </c>
      <c r="H75" s="27">
        <v>85.5</v>
      </c>
      <c r="I75" s="23">
        <v>4</v>
      </c>
      <c r="J75" s="24">
        <f t="shared" si="7"/>
        <v>13.425</v>
      </c>
      <c r="K75" s="23">
        <v>80</v>
      </c>
      <c r="L75" s="23">
        <v>7</v>
      </c>
      <c r="M75" s="26">
        <f t="shared" si="8"/>
        <v>13.05</v>
      </c>
      <c r="N75" s="29">
        <f t="shared" si="9"/>
        <v>86.4944117647058</v>
      </c>
      <c r="O75" s="23">
        <v>8</v>
      </c>
      <c r="P75" s="1"/>
      <c r="Q75" s="21"/>
      <c r="R75" s="21"/>
      <c r="S75" s="20"/>
    </row>
    <row r="76" spans="1:19">
      <c r="A76" s="9" t="s">
        <v>77</v>
      </c>
      <c r="B76" s="22">
        <v>80</v>
      </c>
      <c r="C76" s="23">
        <v>2</v>
      </c>
      <c r="D76" s="24">
        <f t="shared" si="5"/>
        <v>16.4</v>
      </c>
      <c r="E76" s="25">
        <v>82.8741176470588</v>
      </c>
      <c r="F76" s="23">
        <v>0</v>
      </c>
      <c r="G76" s="26">
        <f t="shared" si="6"/>
        <v>41.4370588235294</v>
      </c>
      <c r="H76" s="27">
        <v>87.1</v>
      </c>
      <c r="I76" s="23">
        <v>0</v>
      </c>
      <c r="J76" s="24">
        <f t="shared" si="7"/>
        <v>13.065</v>
      </c>
      <c r="K76" s="23">
        <v>80</v>
      </c>
      <c r="L76" s="23">
        <v>5</v>
      </c>
      <c r="M76" s="26">
        <f t="shared" si="8"/>
        <v>12.75</v>
      </c>
      <c r="N76" s="29">
        <f t="shared" si="9"/>
        <v>83.6520588235294</v>
      </c>
      <c r="O76" s="23"/>
      <c r="P76" s="1"/>
      <c r="Q76" s="21"/>
      <c r="R76" s="21"/>
      <c r="S76" s="20"/>
    </row>
    <row r="77" spans="1:19">
      <c r="A77" s="4" t="s">
        <v>78</v>
      </c>
      <c r="B77" s="22">
        <v>80</v>
      </c>
      <c r="C77" s="23">
        <v>2</v>
      </c>
      <c r="D77" s="24">
        <f t="shared" si="5"/>
        <v>16.4</v>
      </c>
      <c r="E77" s="25">
        <v>88.4441176470588</v>
      </c>
      <c r="F77" s="23">
        <v>0</v>
      </c>
      <c r="G77" s="26">
        <f t="shared" si="6"/>
        <v>44.2220588235294</v>
      </c>
      <c r="H77" s="27">
        <v>88.3</v>
      </c>
      <c r="I77" s="23">
        <v>4</v>
      </c>
      <c r="J77" s="24">
        <f t="shared" si="7"/>
        <v>13.845</v>
      </c>
      <c r="K77" s="23">
        <v>80</v>
      </c>
      <c r="L77" s="23">
        <v>9</v>
      </c>
      <c r="M77" s="26">
        <f t="shared" si="8"/>
        <v>13.35</v>
      </c>
      <c r="N77" s="29">
        <f t="shared" si="9"/>
        <v>87.8170588235294</v>
      </c>
      <c r="O77" s="23">
        <v>3</v>
      </c>
      <c r="P77" s="1"/>
      <c r="Q77" s="21"/>
      <c r="R77" s="21"/>
      <c r="S77" s="20"/>
    </row>
    <row r="78" spans="1:19">
      <c r="A78" s="9" t="s">
        <v>79</v>
      </c>
      <c r="B78" s="22">
        <v>80</v>
      </c>
      <c r="C78" s="23">
        <v>0</v>
      </c>
      <c r="D78" s="24">
        <f t="shared" si="5"/>
        <v>16</v>
      </c>
      <c r="E78" s="25">
        <v>82.4282352941176</v>
      </c>
      <c r="F78" s="23">
        <v>0</v>
      </c>
      <c r="G78" s="26">
        <f t="shared" si="6"/>
        <v>41.2141176470588</v>
      </c>
      <c r="H78" s="27">
        <v>89</v>
      </c>
      <c r="I78" s="23">
        <v>0</v>
      </c>
      <c r="J78" s="24">
        <f t="shared" si="7"/>
        <v>13.35</v>
      </c>
      <c r="K78" s="23">
        <v>80</v>
      </c>
      <c r="L78" s="23">
        <v>0</v>
      </c>
      <c r="M78" s="26">
        <f t="shared" si="8"/>
        <v>12</v>
      </c>
      <c r="N78" s="29">
        <f t="shared" si="9"/>
        <v>82.5641176470588</v>
      </c>
      <c r="O78" s="23"/>
      <c r="P78" s="1"/>
      <c r="Q78" s="21"/>
      <c r="R78" s="21"/>
      <c r="S78" s="20"/>
    </row>
    <row r="79" spans="1:19">
      <c r="A79" s="4" t="s">
        <v>80</v>
      </c>
      <c r="B79" s="22">
        <v>80</v>
      </c>
      <c r="C79" s="23">
        <v>0</v>
      </c>
      <c r="D79" s="24">
        <f t="shared" si="5"/>
        <v>16</v>
      </c>
      <c r="E79" s="25">
        <v>88.4370588235294</v>
      </c>
      <c r="F79" s="23">
        <v>0</v>
      </c>
      <c r="G79" s="26">
        <f t="shared" si="6"/>
        <v>44.2185294117647</v>
      </c>
      <c r="H79" s="27">
        <v>88.9</v>
      </c>
      <c r="I79" s="23">
        <v>0</v>
      </c>
      <c r="J79" s="24">
        <f t="shared" si="7"/>
        <v>13.335</v>
      </c>
      <c r="K79" s="23">
        <v>80</v>
      </c>
      <c r="L79" s="23">
        <v>0</v>
      </c>
      <c r="M79" s="26">
        <f t="shared" si="8"/>
        <v>12</v>
      </c>
      <c r="N79" s="29">
        <f t="shared" si="9"/>
        <v>85.5535294117647</v>
      </c>
      <c r="O79" s="23">
        <v>13</v>
      </c>
      <c r="P79" s="1"/>
      <c r="Q79" s="21"/>
      <c r="R79" s="21"/>
      <c r="S79" s="20"/>
    </row>
    <row r="80" spans="1:19">
      <c r="A80" s="9" t="s">
        <v>81</v>
      </c>
      <c r="B80" s="22">
        <v>80</v>
      </c>
      <c r="C80" s="23">
        <v>2</v>
      </c>
      <c r="D80" s="24">
        <f t="shared" si="5"/>
        <v>16.4</v>
      </c>
      <c r="E80" s="25">
        <v>79.7447058823529</v>
      </c>
      <c r="F80" s="23">
        <v>0</v>
      </c>
      <c r="G80" s="26">
        <f t="shared" si="6"/>
        <v>39.8723529411765</v>
      </c>
      <c r="H80" s="27">
        <v>82</v>
      </c>
      <c r="I80" s="23">
        <v>4</v>
      </c>
      <c r="J80" s="24">
        <f t="shared" si="7"/>
        <v>12.9</v>
      </c>
      <c r="K80" s="23">
        <v>80</v>
      </c>
      <c r="L80" s="23">
        <v>9</v>
      </c>
      <c r="M80" s="26">
        <f t="shared" si="8"/>
        <v>13.35</v>
      </c>
      <c r="N80" s="29">
        <f t="shared" si="9"/>
        <v>82.5223529411765</v>
      </c>
      <c r="O80" s="23"/>
      <c r="P80" s="1"/>
      <c r="Q80" s="21"/>
      <c r="R80" s="21"/>
      <c r="S80" s="20"/>
    </row>
    <row r="81" spans="1:19">
      <c r="A81" s="4" t="s">
        <v>82</v>
      </c>
      <c r="B81" s="22">
        <v>80</v>
      </c>
      <c r="C81" s="23">
        <v>0</v>
      </c>
      <c r="D81" s="24">
        <f t="shared" si="5"/>
        <v>16</v>
      </c>
      <c r="E81" s="25">
        <v>78.1670588235294</v>
      </c>
      <c r="F81" s="23">
        <v>0</v>
      </c>
      <c r="G81" s="26">
        <f t="shared" si="6"/>
        <v>39.0835294117647</v>
      </c>
      <c r="H81" s="27">
        <v>77.5</v>
      </c>
      <c r="I81" s="23">
        <v>0</v>
      </c>
      <c r="J81" s="24">
        <f t="shared" si="7"/>
        <v>11.625</v>
      </c>
      <c r="K81" s="23">
        <v>80</v>
      </c>
      <c r="L81" s="23">
        <v>0</v>
      </c>
      <c r="M81" s="26">
        <f t="shared" si="8"/>
        <v>12</v>
      </c>
      <c r="N81" s="29">
        <f t="shared" si="9"/>
        <v>78.7085294117647</v>
      </c>
      <c r="O81" s="23"/>
      <c r="P81" s="1"/>
      <c r="Q81" s="21"/>
      <c r="R81" s="21"/>
      <c r="S81" s="20"/>
    </row>
    <row r="82" spans="1:19">
      <c r="A82" s="9" t="s">
        <v>83</v>
      </c>
      <c r="B82" s="22">
        <v>80</v>
      </c>
      <c r="C82" s="23">
        <v>5</v>
      </c>
      <c r="D82" s="24">
        <f t="shared" si="5"/>
        <v>17</v>
      </c>
      <c r="E82" s="25">
        <v>83.8435294117647</v>
      </c>
      <c r="F82" s="23">
        <v>0</v>
      </c>
      <c r="G82" s="26">
        <f t="shared" si="6"/>
        <v>41.9217647058824</v>
      </c>
      <c r="H82" s="27">
        <v>89.5</v>
      </c>
      <c r="I82" s="23">
        <v>4</v>
      </c>
      <c r="J82" s="24">
        <f t="shared" si="7"/>
        <v>14.025</v>
      </c>
      <c r="K82" s="23">
        <v>80</v>
      </c>
      <c r="L82" s="23">
        <v>17</v>
      </c>
      <c r="M82" s="26">
        <f t="shared" si="8"/>
        <v>14.55</v>
      </c>
      <c r="N82" s="29">
        <f t="shared" si="9"/>
        <v>87.4967647058824</v>
      </c>
      <c r="O82" s="23">
        <v>4</v>
      </c>
      <c r="P82" s="1"/>
      <c r="Q82" s="21"/>
      <c r="R82" s="21"/>
      <c r="S82" s="20"/>
    </row>
    <row r="83" spans="1:19">
      <c r="A83" s="4" t="s">
        <v>84</v>
      </c>
      <c r="B83" s="22">
        <v>80</v>
      </c>
      <c r="C83" s="23">
        <v>0</v>
      </c>
      <c r="D83" s="24">
        <f t="shared" si="5"/>
        <v>16</v>
      </c>
      <c r="E83" s="25">
        <v>84.3517647058823</v>
      </c>
      <c r="F83" s="23">
        <v>0</v>
      </c>
      <c r="G83" s="26">
        <f t="shared" si="6"/>
        <v>42.1758823529412</v>
      </c>
      <c r="H83" s="27">
        <v>84.8</v>
      </c>
      <c r="I83" s="23">
        <v>0</v>
      </c>
      <c r="J83" s="24">
        <f t="shared" si="7"/>
        <v>12.72</v>
      </c>
      <c r="K83" s="23">
        <v>80</v>
      </c>
      <c r="L83" s="23">
        <v>0</v>
      </c>
      <c r="M83" s="26">
        <f t="shared" si="8"/>
        <v>12</v>
      </c>
      <c r="N83" s="29">
        <f t="shared" si="9"/>
        <v>82.8958823529412</v>
      </c>
      <c r="O83" s="23"/>
      <c r="P83" s="1"/>
      <c r="Q83" s="21"/>
      <c r="R83" s="21"/>
      <c r="S83" s="20"/>
    </row>
    <row r="84" spans="1:19">
      <c r="A84" s="9" t="s">
        <v>85</v>
      </c>
      <c r="B84" s="22">
        <v>80</v>
      </c>
      <c r="C84" s="23">
        <v>0</v>
      </c>
      <c r="D84" s="24">
        <f t="shared" si="5"/>
        <v>16</v>
      </c>
      <c r="E84" s="25">
        <v>76.7970588235294</v>
      </c>
      <c r="F84" s="23">
        <v>0</v>
      </c>
      <c r="G84" s="26">
        <f t="shared" si="6"/>
        <v>38.3985294117647</v>
      </c>
      <c r="H84" s="27">
        <v>80</v>
      </c>
      <c r="I84" s="23">
        <v>0</v>
      </c>
      <c r="J84" s="24">
        <f t="shared" si="7"/>
        <v>12</v>
      </c>
      <c r="K84" s="23">
        <v>80</v>
      </c>
      <c r="L84" s="23">
        <v>0</v>
      </c>
      <c r="M84" s="26">
        <f t="shared" si="8"/>
        <v>12</v>
      </c>
      <c r="N84" s="29">
        <f t="shared" si="9"/>
        <v>78.3985294117647</v>
      </c>
      <c r="O84" s="23"/>
      <c r="P84" s="1"/>
      <c r="Q84" s="21"/>
      <c r="R84" s="21"/>
      <c r="S84" s="20"/>
    </row>
    <row r="85" spans="1:19">
      <c r="A85" s="4" t="s">
        <v>86</v>
      </c>
      <c r="B85" s="22">
        <v>80</v>
      </c>
      <c r="C85" s="23">
        <v>0</v>
      </c>
      <c r="D85" s="24">
        <f t="shared" si="5"/>
        <v>16</v>
      </c>
      <c r="E85" s="25">
        <v>77.1317647058823</v>
      </c>
      <c r="F85" s="23">
        <v>0</v>
      </c>
      <c r="G85" s="26">
        <f t="shared" si="6"/>
        <v>38.5658823529412</v>
      </c>
      <c r="H85" s="27">
        <v>79.5</v>
      </c>
      <c r="I85" s="23">
        <v>0</v>
      </c>
      <c r="J85" s="24">
        <f t="shared" si="7"/>
        <v>11.925</v>
      </c>
      <c r="K85" s="23">
        <v>80</v>
      </c>
      <c r="L85" s="23">
        <v>0</v>
      </c>
      <c r="M85" s="26">
        <f t="shared" si="8"/>
        <v>12</v>
      </c>
      <c r="N85" s="29">
        <f t="shared" si="9"/>
        <v>78.4908823529412</v>
      </c>
      <c r="O85" s="23"/>
      <c r="P85" s="1"/>
      <c r="Q85" s="21"/>
      <c r="R85" s="21"/>
      <c r="S85" s="20"/>
    </row>
    <row r="86" spans="1:19">
      <c r="A86" s="9" t="s">
        <v>87</v>
      </c>
      <c r="B86" s="22">
        <v>80</v>
      </c>
      <c r="C86" s="23">
        <v>0</v>
      </c>
      <c r="D86" s="24">
        <f t="shared" si="5"/>
        <v>16</v>
      </c>
      <c r="E86" s="25">
        <v>82.2394117647059</v>
      </c>
      <c r="F86" s="23">
        <v>0</v>
      </c>
      <c r="G86" s="26">
        <f t="shared" si="6"/>
        <v>41.119705882353</v>
      </c>
      <c r="H86" s="27">
        <v>88.3</v>
      </c>
      <c r="I86" s="23">
        <v>0</v>
      </c>
      <c r="J86" s="24">
        <f t="shared" si="7"/>
        <v>13.245</v>
      </c>
      <c r="K86" s="23">
        <v>80</v>
      </c>
      <c r="L86" s="23">
        <v>0</v>
      </c>
      <c r="M86" s="26">
        <f t="shared" si="8"/>
        <v>12</v>
      </c>
      <c r="N86" s="29">
        <f t="shared" si="9"/>
        <v>82.364705882353</v>
      </c>
      <c r="O86" s="23"/>
      <c r="P86" s="1"/>
      <c r="Q86" s="21"/>
      <c r="R86" s="21"/>
      <c r="S86" s="20"/>
    </row>
    <row r="87" spans="1:19">
      <c r="A87" s="4" t="s">
        <v>88</v>
      </c>
      <c r="B87" s="22">
        <v>80</v>
      </c>
      <c r="C87" s="23">
        <v>0</v>
      </c>
      <c r="D87" s="24">
        <f t="shared" si="5"/>
        <v>16</v>
      </c>
      <c r="E87" s="25">
        <v>80.2111764705882</v>
      </c>
      <c r="F87" s="23">
        <v>0</v>
      </c>
      <c r="G87" s="26">
        <f t="shared" si="6"/>
        <v>40.1055882352941</v>
      </c>
      <c r="H87" s="27">
        <v>82.4</v>
      </c>
      <c r="I87" s="23">
        <v>0</v>
      </c>
      <c r="J87" s="24">
        <f t="shared" si="7"/>
        <v>12.36</v>
      </c>
      <c r="K87" s="23">
        <v>80</v>
      </c>
      <c r="L87" s="23">
        <v>0</v>
      </c>
      <c r="M87" s="26">
        <f t="shared" si="8"/>
        <v>12</v>
      </c>
      <c r="N87" s="29">
        <f t="shared" si="9"/>
        <v>80.4655882352941</v>
      </c>
      <c r="O87" s="23"/>
      <c r="P87" s="1"/>
      <c r="Q87" s="21"/>
      <c r="R87" s="21"/>
      <c r="S87" s="20"/>
    </row>
    <row r="88" spans="1:19">
      <c r="A88" s="9" t="s">
        <v>89</v>
      </c>
      <c r="B88" s="22">
        <v>80</v>
      </c>
      <c r="C88" s="23">
        <v>5</v>
      </c>
      <c r="D88" s="24">
        <f t="shared" si="5"/>
        <v>17</v>
      </c>
      <c r="E88" s="25">
        <v>79.1564705882353</v>
      </c>
      <c r="F88" s="23">
        <v>0</v>
      </c>
      <c r="G88" s="26">
        <f t="shared" si="6"/>
        <v>39.5782352941176</v>
      </c>
      <c r="H88" s="27">
        <v>88.8</v>
      </c>
      <c r="I88" s="23">
        <v>4</v>
      </c>
      <c r="J88" s="24">
        <f t="shared" si="7"/>
        <v>13.92</v>
      </c>
      <c r="K88" s="23">
        <v>80</v>
      </c>
      <c r="L88" s="23">
        <v>23</v>
      </c>
      <c r="M88" s="26">
        <f t="shared" si="8"/>
        <v>15.45</v>
      </c>
      <c r="N88" s="29">
        <f t="shared" si="9"/>
        <v>85.9482352941177</v>
      </c>
      <c r="O88" s="23">
        <v>11</v>
      </c>
      <c r="P88" s="1"/>
      <c r="Q88" s="21"/>
      <c r="R88" s="21"/>
      <c r="S88" s="20"/>
    </row>
    <row r="89" spans="1:19">
      <c r="A89" s="4" t="s">
        <v>90</v>
      </c>
      <c r="B89" s="22">
        <v>80</v>
      </c>
      <c r="C89" s="23">
        <v>5</v>
      </c>
      <c r="D89" s="24">
        <f t="shared" si="5"/>
        <v>17</v>
      </c>
      <c r="E89" s="25">
        <v>88.3623529411765</v>
      </c>
      <c r="F89" s="23">
        <v>0</v>
      </c>
      <c r="G89" s="26">
        <f t="shared" si="6"/>
        <v>44.1811764705882</v>
      </c>
      <c r="H89" s="27">
        <v>83.9</v>
      </c>
      <c r="I89" s="23">
        <v>4</v>
      </c>
      <c r="J89" s="24">
        <f t="shared" si="7"/>
        <v>13.185</v>
      </c>
      <c r="K89" s="23">
        <v>80</v>
      </c>
      <c r="L89" s="23">
        <v>5</v>
      </c>
      <c r="M89" s="26">
        <f t="shared" si="8"/>
        <v>12.75</v>
      </c>
      <c r="N89" s="29">
        <f t="shared" si="9"/>
        <v>87.1161764705882</v>
      </c>
      <c r="O89" s="23">
        <v>7</v>
      </c>
      <c r="P89" s="1"/>
      <c r="Q89" s="21"/>
      <c r="R89" s="21"/>
      <c r="S89" s="20"/>
    </row>
    <row r="90" spans="1:19">
      <c r="A90" s="9" t="s">
        <v>91</v>
      </c>
      <c r="B90" s="22">
        <v>80</v>
      </c>
      <c r="C90" s="23">
        <v>2</v>
      </c>
      <c r="D90" s="24">
        <f t="shared" si="5"/>
        <v>16.4</v>
      </c>
      <c r="E90" s="25">
        <v>87.2970588235294</v>
      </c>
      <c r="F90" s="23">
        <v>0</v>
      </c>
      <c r="G90" s="26">
        <f t="shared" si="6"/>
        <v>43.6485294117647</v>
      </c>
      <c r="H90" s="27">
        <v>84.7</v>
      </c>
      <c r="I90" s="23">
        <v>4</v>
      </c>
      <c r="J90" s="24">
        <f t="shared" si="7"/>
        <v>13.305</v>
      </c>
      <c r="K90" s="23">
        <v>80</v>
      </c>
      <c r="L90" s="23">
        <v>0</v>
      </c>
      <c r="M90" s="26">
        <f t="shared" si="8"/>
        <v>12</v>
      </c>
      <c r="N90" s="29">
        <f t="shared" si="9"/>
        <v>85.3535294117647</v>
      </c>
      <c r="O90" s="23"/>
      <c r="P90" s="1"/>
      <c r="Q90" s="21"/>
      <c r="R90" s="21"/>
      <c r="S90" s="20"/>
    </row>
    <row r="91" spans="1:19">
      <c r="A91" s="4" t="s">
        <v>92</v>
      </c>
      <c r="B91" s="22">
        <v>80</v>
      </c>
      <c r="C91" s="23">
        <v>2</v>
      </c>
      <c r="D91" s="24">
        <f t="shared" si="5"/>
        <v>16.4</v>
      </c>
      <c r="E91" s="25">
        <v>87.3582352941177</v>
      </c>
      <c r="F91" s="23">
        <v>0</v>
      </c>
      <c r="G91" s="26">
        <f t="shared" si="6"/>
        <v>43.6791176470589</v>
      </c>
      <c r="H91" s="27">
        <v>94.5</v>
      </c>
      <c r="I91" s="23">
        <v>4</v>
      </c>
      <c r="J91" s="24">
        <f t="shared" si="7"/>
        <v>14.775</v>
      </c>
      <c r="K91" s="23">
        <v>80</v>
      </c>
      <c r="L91" s="23">
        <v>21</v>
      </c>
      <c r="M91" s="26">
        <f t="shared" si="8"/>
        <v>15.15</v>
      </c>
      <c r="N91" s="29">
        <f t="shared" si="9"/>
        <v>90.0041176470588</v>
      </c>
      <c r="O91" s="23">
        <v>1</v>
      </c>
      <c r="P91" s="1"/>
      <c r="Q91" s="21"/>
      <c r="R91" s="21"/>
      <c r="S91" s="20"/>
    </row>
    <row r="92" spans="1:19">
      <c r="A92" s="9" t="s">
        <v>93</v>
      </c>
      <c r="B92" s="22">
        <v>80</v>
      </c>
      <c r="C92" s="23">
        <v>6</v>
      </c>
      <c r="D92" s="24">
        <f t="shared" si="5"/>
        <v>17.2</v>
      </c>
      <c r="E92" s="25">
        <v>85.2523529411765</v>
      </c>
      <c r="F92" s="23">
        <v>0</v>
      </c>
      <c r="G92" s="26">
        <f t="shared" si="6"/>
        <v>42.6261764705882</v>
      </c>
      <c r="H92" s="27">
        <v>84.9</v>
      </c>
      <c r="I92" s="23">
        <v>4</v>
      </c>
      <c r="J92" s="24">
        <f t="shared" si="7"/>
        <v>13.335</v>
      </c>
      <c r="K92" s="23">
        <v>80</v>
      </c>
      <c r="L92" s="23">
        <v>2</v>
      </c>
      <c r="M92" s="26">
        <f t="shared" si="8"/>
        <v>12.3</v>
      </c>
      <c r="N92" s="29">
        <f t="shared" si="9"/>
        <v>85.4611764705883</v>
      </c>
      <c r="O92" s="23">
        <v>15</v>
      </c>
      <c r="P92" s="1"/>
      <c r="Q92" s="21"/>
      <c r="R92" s="21"/>
      <c r="S92" s="20"/>
    </row>
    <row r="93" spans="1:19">
      <c r="A93" s="4" t="s">
        <v>94</v>
      </c>
      <c r="B93" s="22">
        <v>80</v>
      </c>
      <c r="C93" s="23">
        <v>0</v>
      </c>
      <c r="D93" s="24">
        <f t="shared" si="5"/>
        <v>16</v>
      </c>
      <c r="E93" s="25">
        <v>88.2847058823529</v>
      </c>
      <c r="F93" s="23">
        <v>0</v>
      </c>
      <c r="G93" s="26">
        <f t="shared" si="6"/>
        <v>44.1423529411764</v>
      </c>
      <c r="H93" s="27">
        <v>86.5</v>
      </c>
      <c r="I93" s="23">
        <v>0</v>
      </c>
      <c r="J93" s="24">
        <f t="shared" si="7"/>
        <v>12.975</v>
      </c>
      <c r="K93" s="23">
        <v>80</v>
      </c>
      <c r="L93" s="23">
        <v>0</v>
      </c>
      <c r="M93" s="26">
        <f t="shared" si="8"/>
        <v>12</v>
      </c>
      <c r="N93" s="29">
        <f t="shared" si="9"/>
        <v>85.1173529411764</v>
      </c>
      <c r="O93" s="23"/>
      <c r="P93" s="1"/>
      <c r="Q93" s="21"/>
      <c r="R93" s="21"/>
      <c r="S93" s="20"/>
    </row>
    <row r="94" spans="1:19">
      <c r="A94" s="9" t="s">
        <v>95</v>
      </c>
      <c r="B94" s="22">
        <v>80</v>
      </c>
      <c r="C94" s="23">
        <v>0</v>
      </c>
      <c r="D94" s="24">
        <f t="shared" si="5"/>
        <v>16</v>
      </c>
      <c r="E94" s="25">
        <v>64.8</v>
      </c>
      <c r="F94" s="23">
        <v>0</v>
      </c>
      <c r="G94" s="26">
        <f t="shared" si="6"/>
        <v>32.4</v>
      </c>
      <c r="H94" s="27">
        <v>80</v>
      </c>
      <c r="I94" s="23">
        <v>0</v>
      </c>
      <c r="J94" s="24">
        <f t="shared" si="7"/>
        <v>12</v>
      </c>
      <c r="K94" s="23">
        <v>80</v>
      </c>
      <c r="L94" s="23">
        <v>0</v>
      </c>
      <c r="M94" s="26">
        <f t="shared" si="8"/>
        <v>12</v>
      </c>
      <c r="N94" s="29">
        <f t="shared" si="9"/>
        <v>72.4</v>
      </c>
      <c r="O94" s="23"/>
      <c r="P94" s="1"/>
      <c r="Q94" s="21"/>
      <c r="R94" s="21"/>
      <c r="S94" s="20"/>
    </row>
    <row r="95" spans="1:19">
      <c r="A95" s="4" t="s">
        <v>96</v>
      </c>
      <c r="B95" s="22">
        <v>80</v>
      </c>
      <c r="C95" s="23">
        <v>2</v>
      </c>
      <c r="D95" s="24">
        <f t="shared" si="5"/>
        <v>16.4</v>
      </c>
      <c r="E95" s="25">
        <v>81.4552941176471</v>
      </c>
      <c r="F95" s="23">
        <v>0</v>
      </c>
      <c r="G95" s="26">
        <f t="shared" si="6"/>
        <v>40.7276470588235</v>
      </c>
      <c r="H95" s="27">
        <v>80</v>
      </c>
      <c r="I95" s="23">
        <v>4</v>
      </c>
      <c r="J95" s="24">
        <f t="shared" si="7"/>
        <v>12.6</v>
      </c>
      <c r="K95" s="23">
        <v>80</v>
      </c>
      <c r="L95" s="23">
        <v>2</v>
      </c>
      <c r="M95" s="26">
        <f t="shared" si="8"/>
        <v>12.3</v>
      </c>
      <c r="N95" s="29">
        <f t="shared" si="9"/>
        <v>82.0276470588235</v>
      </c>
      <c r="O95" s="23"/>
      <c r="P95" s="1"/>
      <c r="Q95" s="21"/>
      <c r="R95" s="21"/>
      <c r="S95" s="20"/>
    </row>
    <row r="96" spans="1:19">
      <c r="A96" s="9" t="s">
        <v>97</v>
      </c>
      <c r="B96" s="22">
        <v>80</v>
      </c>
      <c r="C96" s="23">
        <v>0</v>
      </c>
      <c r="D96" s="24">
        <f t="shared" si="5"/>
        <v>16</v>
      </c>
      <c r="E96" s="25">
        <v>54.3147058823529</v>
      </c>
      <c r="F96" s="23">
        <v>0</v>
      </c>
      <c r="G96" s="26">
        <f t="shared" si="6"/>
        <v>27.1573529411764</v>
      </c>
      <c r="H96" s="27">
        <v>36.5</v>
      </c>
      <c r="I96" s="23">
        <v>0</v>
      </c>
      <c r="J96" s="24">
        <f t="shared" si="7"/>
        <v>5.475</v>
      </c>
      <c r="K96" s="23">
        <v>80</v>
      </c>
      <c r="L96" s="23">
        <v>0</v>
      </c>
      <c r="M96" s="26">
        <f t="shared" si="8"/>
        <v>12</v>
      </c>
      <c r="N96" s="29">
        <f t="shared" si="9"/>
        <v>60.6323529411764</v>
      </c>
      <c r="O96" s="23"/>
      <c r="P96" s="1"/>
      <c r="Q96" s="21"/>
      <c r="R96" s="21"/>
      <c r="S96" s="20"/>
    </row>
    <row r="97" spans="1:19">
      <c r="A97" s="4" t="s">
        <v>98</v>
      </c>
      <c r="B97" s="22">
        <v>80</v>
      </c>
      <c r="C97" s="23">
        <v>2</v>
      </c>
      <c r="D97" s="24">
        <f t="shared" si="5"/>
        <v>16.4</v>
      </c>
      <c r="E97" s="25">
        <v>86.1152941176471</v>
      </c>
      <c r="F97" s="23">
        <v>0</v>
      </c>
      <c r="G97" s="26">
        <f t="shared" si="6"/>
        <v>43.0576470588235</v>
      </c>
      <c r="H97" s="27">
        <v>84.9</v>
      </c>
      <c r="I97" s="23">
        <v>4</v>
      </c>
      <c r="J97" s="24">
        <f t="shared" si="7"/>
        <v>13.335</v>
      </c>
      <c r="K97" s="23">
        <v>80</v>
      </c>
      <c r="L97" s="23">
        <v>12</v>
      </c>
      <c r="M97" s="26">
        <f t="shared" si="8"/>
        <v>13.8</v>
      </c>
      <c r="N97" s="29">
        <f t="shared" si="9"/>
        <v>86.5926470588235</v>
      </c>
      <c r="O97" s="23">
        <v>6</v>
      </c>
      <c r="P97" s="1"/>
      <c r="Q97" s="21"/>
      <c r="R97" s="21"/>
      <c r="S97" s="20"/>
    </row>
    <row r="98" spans="1:19">
      <c r="A98" s="9" t="s">
        <v>99</v>
      </c>
      <c r="B98" s="22">
        <v>80</v>
      </c>
      <c r="C98" s="23">
        <v>5</v>
      </c>
      <c r="D98" s="24">
        <f t="shared" si="5"/>
        <v>17</v>
      </c>
      <c r="E98" s="25">
        <v>88.0994117647059</v>
      </c>
      <c r="F98" s="23">
        <v>0</v>
      </c>
      <c r="G98" s="26">
        <f t="shared" si="6"/>
        <v>44.049705882353</v>
      </c>
      <c r="H98" s="27">
        <v>60</v>
      </c>
      <c r="I98" s="23">
        <v>4</v>
      </c>
      <c r="J98" s="24">
        <f t="shared" si="7"/>
        <v>9.6</v>
      </c>
      <c r="K98" s="23">
        <v>80</v>
      </c>
      <c r="L98" s="23">
        <v>9</v>
      </c>
      <c r="M98" s="26">
        <f t="shared" si="8"/>
        <v>13.35</v>
      </c>
      <c r="N98" s="29">
        <f t="shared" si="9"/>
        <v>83.9997058823529</v>
      </c>
      <c r="O98" s="23"/>
      <c r="P98" s="1"/>
      <c r="Q98" s="21"/>
      <c r="R98" s="21"/>
      <c r="S98" s="20"/>
    </row>
    <row r="99" spans="1:19">
      <c r="A99" s="4" t="s">
        <v>100</v>
      </c>
      <c r="B99" s="22">
        <v>80</v>
      </c>
      <c r="C99" s="23">
        <v>2</v>
      </c>
      <c r="D99" s="24">
        <f t="shared" si="5"/>
        <v>16.4</v>
      </c>
      <c r="E99" s="25">
        <v>85.5276470588235</v>
      </c>
      <c r="F99" s="23">
        <v>0</v>
      </c>
      <c r="G99" s="26">
        <f t="shared" si="6"/>
        <v>42.7638235294118</v>
      </c>
      <c r="H99" s="27">
        <v>88.2</v>
      </c>
      <c r="I99" s="23">
        <v>4</v>
      </c>
      <c r="J99" s="24">
        <f t="shared" si="7"/>
        <v>13.83</v>
      </c>
      <c r="K99" s="23">
        <v>80</v>
      </c>
      <c r="L99" s="23">
        <v>7</v>
      </c>
      <c r="M99" s="26">
        <f t="shared" si="8"/>
        <v>13.05</v>
      </c>
      <c r="N99" s="29">
        <f t="shared" si="9"/>
        <v>86.0438235294118</v>
      </c>
      <c r="O99" s="23">
        <v>10</v>
      </c>
      <c r="P99" s="1"/>
      <c r="Q99" s="21"/>
      <c r="R99" s="21"/>
      <c r="S99" s="20"/>
    </row>
    <row r="100" spans="1:19">
      <c r="A100" s="9" t="s">
        <v>101</v>
      </c>
      <c r="B100" s="22">
        <v>80</v>
      </c>
      <c r="C100" s="23">
        <v>2</v>
      </c>
      <c r="D100" s="24">
        <f t="shared" si="5"/>
        <v>16.4</v>
      </c>
      <c r="E100" s="25">
        <v>85.0858823529412</v>
      </c>
      <c r="F100" s="23">
        <v>0</v>
      </c>
      <c r="G100" s="26">
        <f t="shared" si="6"/>
        <v>42.5429411764706</v>
      </c>
      <c r="H100" s="27">
        <v>85.6</v>
      </c>
      <c r="I100" s="23">
        <v>4</v>
      </c>
      <c r="J100" s="24">
        <f t="shared" si="7"/>
        <v>13.44</v>
      </c>
      <c r="K100" s="23">
        <v>80</v>
      </c>
      <c r="L100" s="23">
        <v>5</v>
      </c>
      <c r="M100" s="26">
        <f t="shared" si="8"/>
        <v>12.75</v>
      </c>
      <c r="N100" s="29">
        <f t="shared" si="9"/>
        <v>85.1329411764706</v>
      </c>
      <c r="O100" s="23"/>
      <c r="P100" s="1"/>
      <c r="Q100" s="21"/>
      <c r="R100" s="21"/>
      <c r="S100" s="20"/>
    </row>
    <row r="101" spans="1:19">
      <c r="A101" s="4" t="s">
        <v>102</v>
      </c>
      <c r="B101" s="22">
        <v>80</v>
      </c>
      <c r="C101" s="23">
        <v>2</v>
      </c>
      <c r="D101" s="24">
        <f t="shared" si="5"/>
        <v>16.4</v>
      </c>
      <c r="E101" s="25">
        <v>84.0129411764706</v>
      </c>
      <c r="F101" s="23">
        <v>0</v>
      </c>
      <c r="G101" s="26">
        <f t="shared" si="6"/>
        <v>42.0064705882353</v>
      </c>
      <c r="H101" s="27">
        <v>82</v>
      </c>
      <c r="I101" s="23">
        <v>4</v>
      </c>
      <c r="J101" s="24">
        <f t="shared" si="7"/>
        <v>12.9</v>
      </c>
      <c r="K101" s="23">
        <v>80</v>
      </c>
      <c r="L101" s="23">
        <v>5</v>
      </c>
      <c r="M101" s="26">
        <f t="shared" si="8"/>
        <v>12.75</v>
      </c>
      <c r="N101" s="29">
        <f t="shared" si="9"/>
        <v>84.0564705882353</v>
      </c>
      <c r="O101" s="23"/>
      <c r="P101" s="1"/>
      <c r="Q101" s="21"/>
      <c r="R101" s="21"/>
      <c r="S101" s="20"/>
    </row>
    <row r="102" spans="1:19">
      <c r="A102" s="9" t="s">
        <v>103</v>
      </c>
      <c r="B102" s="22">
        <v>80</v>
      </c>
      <c r="C102" s="23">
        <v>0</v>
      </c>
      <c r="D102" s="24">
        <f t="shared" si="5"/>
        <v>16</v>
      </c>
      <c r="E102" s="25">
        <v>85.3417647058823</v>
      </c>
      <c r="F102" s="23">
        <v>0</v>
      </c>
      <c r="G102" s="26">
        <f t="shared" si="6"/>
        <v>42.6708823529411</v>
      </c>
      <c r="H102" s="27">
        <v>85.4</v>
      </c>
      <c r="I102" s="23">
        <v>0</v>
      </c>
      <c r="J102" s="24">
        <f t="shared" si="7"/>
        <v>12.81</v>
      </c>
      <c r="K102" s="23">
        <v>80</v>
      </c>
      <c r="L102" s="23">
        <v>0</v>
      </c>
      <c r="M102" s="26">
        <f t="shared" si="8"/>
        <v>12</v>
      </c>
      <c r="N102" s="29">
        <f t="shared" si="9"/>
        <v>83.4808823529412</v>
      </c>
      <c r="O102" s="23"/>
      <c r="P102" s="1"/>
      <c r="Q102" s="21"/>
      <c r="R102" s="21"/>
      <c r="S102" s="20"/>
    </row>
    <row r="103" spans="1:19">
      <c r="A103" s="4" t="s">
        <v>104</v>
      </c>
      <c r="B103" s="22">
        <v>80</v>
      </c>
      <c r="C103" s="23">
        <v>5</v>
      </c>
      <c r="D103" s="24">
        <f t="shared" si="5"/>
        <v>17</v>
      </c>
      <c r="E103" s="25">
        <v>86.3323529411765</v>
      </c>
      <c r="F103" s="23">
        <v>0</v>
      </c>
      <c r="G103" s="26">
        <f t="shared" si="6"/>
        <v>43.1661764705882</v>
      </c>
      <c r="H103" s="27">
        <v>89.1</v>
      </c>
      <c r="I103" s="23">
        <v>4</v>
      </c>
      <c r="J103" s="24">
        <f t="shared" si="7"/>
        <v>13.965</v>
      </c>
      <c r="K103" s="23">
        <v>80</v>
      </c>
      <c r="L103" s="23">
        <v>4</v>
      </c>
      <c r="M103" s="26">
        <f t="shared" si="8"/>
        <v>12.6</v>
      </c>
      <c r="N103" s="29">
        <f t="shared" si="9"/>
        <v>86.7311764705882</v>
      </c>
      <c r="O103" s="23">
        <v>5</v>
      </c>
      <c r="P103" s="1"/>
      <c r="Q103" s="21"/>
      <c r="R103" s="21"/>
      <c r="S103" s="20"/>
    </row>
    <row r="104" spans="1:19">
      <c r="A104" s="9" t="s">
        <v>105</v>
      </c>
      <c r="B104" s="22">
        <v>80</v>
      </c>
      <c r="C104" s="23">
        <v>0</v>
      </c>
      <c r="D104" s="24">
        <f t="shared" si="5"/>
        <v>16</v>
      </c>
      <c r="E104" s="25">
        <v>76.1329411764706</v>
      </c>
      <c r="F104" s="23">
        <v>0</v>
      </c>
      <c r="G104" s="26">
        <f t="shared" si="6"/>
        <v>38.0664705882353</v>
      </c>
      <c r="H104" s="27">
        <v>77</v>
      </c>
      <c r="I104" s="23">
        <v>0</v>
      </c>
      <c r="J104" s="24">
        <f t="shared" si="7"/>
        <v>11.55</v>
      </c>
      <c r="K104" s="23">
        <v>80</v>
      </c>
      <c r="L104" s="23">
        <v>0</v>
      </c>
      <c r="M104" s="26">
        <f t="shared" si="8"/>
        <v>12</v>
      </c>
      <c r="N104" s="29">
        <f t="shared" si="9"/>
        <v>77.6164705882353</v>
      </c>
      <c r="O104" s="23"/>
      <c r="P104" s="1"/>
      <c r="Q104" s="21"/>
      <c r="R104" s="21"/>
      <c r="S104" s="20"/>
    </row>
    <row r="105" spans="1:19">
      <c r="A105" s="4" t="s">
        <v>106</v>
      </c>
      <c r="B105" s="22">
        <v>80</v>
      </c>
      <c r="C105" s="23">
        <v>0</v>
      </c>
      <c r="D105" s="24">
        <f t="shared" si="5"/>
        <v>16</v>
      </c>
      <c r="E105" s="25">
        <v>72.2247058823529</v>
      </c>
      <c r="F105" s="23">
        <v>0</v>
      </c>
      <c r="G105" s="26">
        <f t="shared" si="6"/>
        <v>36.1123529411764</v>
      </c>
      <c r="H105" s="27">
        <v>72</v>
      </c>
      <c r="I105" s="23">
        <v>0</v>
      </c>
      <c r="J105" s="24">
        <f t="shared" si="7"/>
        <v>10.8</v>
      </c>
      <c r="K105" s="23">
        <v>80</v>
      </c>
      <c r="L105" s="23">
        <v>0</v>
      </c>
      <c r="M105" s="26">
        <f t="shared" si="8"/>
        <v>12</v>
      </c>
      <c r="N105" s="29">
        <f t="shared" si="9"/>
        <v>74.9123529411764</v>
      </c>
      <c r="O105" s="23"/>
      <c r="P105" s="1"/>
      <c r="Q105" s="21"/>
      <c r="R105" s="21"/>
      <c r="S105" s="20"/>
    </row>
    <row r="106" spans="1:19">
      <c r="A106" s="9" t="s">
        <v>107</v>
      </c>
      <c r="B106" s="22">
        <v>80</v>
      </c>
      <c r="C106" s="23">
        <v>0</v>
      </c>
      <c r="D106" s="24">
        <f t="shared" si="5"/>
        <v>16</v>
      </c>
      <c r="E106" s="25">
        <v>87.7894117647059</v>
      </c>
      <c r="F106" s="23">
        <v>0</v>
      </c>
      <c r="G106" s="26">
        <f t="shared" si="6"/>
        <v>43.894705882353</v>
      </c>
      <c r="H106" s="27">
        <v>95</v>
      </c>
      <c r="I106" s="23">
        <v>0</v>
      </c>
      <c r="J106" s="24">
        <f t="shared" si="7"/>
        <v>14.25</v>
      </c>
      <c r="K106" s="23">
        <v>80</v>
      </c>
      <c r="L106" s="23">
        <v>0</v>
      </c>
      <c r="M106" s="26">
        <f t="shared" si="8"/>
        <v>12</v>
      </c>
      <c r="N106" s="29">
        <f t="shared" si="9"/>
        <v>86.144705882353</v>
      </c>
      <c r="O106" s="23">
        <v>9</v>
      </c>
      <c r="P106" s="1"/>
      <c r="Q106" s="21"/>
      <c r="R106" s="21"/>
      <c r="S106" s="20"/>
    </row>
    <row r="107" spans="1:19">
      <c r="A107" s="4" t="s">
        <v>108</v>
      </c>
      <c r="B107" s="22">
        <v>80</v>
      </c>
      <c r="C107" s="23">
        <v>2</v>
      </c>
      <c r="D107" s="24">
        <f t="shared" si="5"/>
        <v>16.4</v>
      </c>
      <c r="E107" s="25">
        <v>84.2558823529412</v>
      </c>
      <c r="F107" s="23">
        <v>0</v>
      </c>
      <c r="G107" s="26">
        <f t="shared" si="6"/>
        <v>42.1279411764706</v>
      </c>
      <c r="H107" s="27">
        <v>85.7</v>
      </c>
      <c r="I107" s="23">
        <v>4</v>
      </c>
      <c r="J107" s="24">
        <f t="shared" si="7"/>
        <v>13.455</v>
      </c>
      <c r="K107" s="23">
        <v>80</v>
      </c>
      <c r="L107" s="23">
        <v>10</v>
      </c>
      <c r="M107" s="26">
        <f t="shared" si="8"/>
        <v>13.5</v>
      </c>
      <c r="N107" s="29">
        <f t="shared" si="9"/>
        <v>85.4829411764706</v>
      </c>
      <c r="O107" s="23">
        <v>14</v>
      </c>
      <c r="P107" s="1"/>
      <c r="Q107" s="21"/>
      <c r="R107" s="21"/>
      <c r="S107" s="20"/>
    </row>
    <row r="108" spans="1:19">
      <c r="A108" s="9" t="s">
        <v>109</v>
      </c>
      <c r="B108" s="22">
        <v>80</v>
      </c>
      <c r="C108" s="23">
        <v>2</v>
      </c>
      <c r="D108" s="24">
        <f t="shared" si="5"/>
        <v>16.4</v>
      </c>
      <c r="E108" s="25">
        <v>88.5258823529412</v>
      </c>
      <c r="F108" s="23">
        <v>0</v>
      </c>
      <c r="G108" s="26">
        <f t="shared" si="6"/>
        <v>44.2629411764706</v>
      </c>
      <c r="H108" s="27">
        <v>89.9</v>
      </c>
      <c r="I108" s="23">
        <v>4</v>
      </c>
      <c r="J108" s="24">
        <f t="shared" si="7"/>
        <v>14.085</v>
      </c>
      <c r="K108" s="23">
        <v>80</v>
      </c>
      <c r="L108" s="23">
        <v>14</v>
      </c>
      <c r="M108" s="26">
        <f t="shared" si="8"/>
        <v>14.1</v>
      </c>
      <c r="N108" s="29">
        <f t="shared" si="9"/>
        <v>88.8479411764706</v>
      </c>
      <c r="O108" s="23">
        <v>2</v>
      </c>
      <c r="P108" s="1"/>
      <c r="Q108" s="21"/>
      <c r="R108" s="21"/>
      <c r="S108" s="20"/>
    </row>
    <row r="109" spans="1:19">
      <c r="A109" s="4" t="s">
        <v>110</v>
      </c>
      <c r="B109" s="22">
        <v>80</v>
      </c>
      <c r="C109" s="23">
        <v>2</v>
      </c>
      <c r="D109" s="24">
        <f t="shared" si="5"/>
        <v>16.4</v>
      </c>
      <c r="E109" s="25">
        <v>79.2747058823529</v>
      </c>
      <c r="F109" s="23">
        <v>0</v>
      </c>
      <c r="G109" s="26">
        <f t="shared" si="6"/>
        <v>39.6373529411765</v>
      </c>
      <c r="H109" s="27">
        <v>82</v>
      </c>
      <c r="I109" s="23">
        <v>4</v>
      </c>
      <c r="J109" s="24">
        <f t="shared" si="7"/>
        <v>12.9</v>
      </c>
      <c r="K109" s="23">
        <v>80</v>
      </c>
      <c r="L109" s="23">
        <v>5</v>
      </c>
      <c r="M109" s="26">
        <f t="shared" si="8"/>
        <v>12.75</v>
      </c>
      <c r="N109" s="29">
        <f t="shared" si="9"/>
        <v>81.6873529411765</v>
      </c>
      <c r="O109" s="23"/>
      <c r="P109" s="1"/>
      <c r="Q109" s="21"/>
      <c r="R109" s="21"/>
      <c r="S109" s="20"/>
    </row>
    <row r="110" spans="1:19">
      <c r="A110" s="9" t="s">
        <v>111</v>
      </c>
      <c r="B110" s="22">
        <v>80</v>
      </c>
      <c r="C110" s="23">
        <v>0</v>
      </c>
      <c r="D110" s="24">
        <f t="shared" si="5"/>
        <v>16</v>
      </c>
      <c r="E110" s="25">
        <v>88.9629411764706</v>
      </c>
      <c r="F110" s="23">
        <v>0</v>
      </c>
      <c r="G110" s="26">
        <f t="shared" si="6"/>
        <v>44.4814705882353</v>
      </c>
      <c r="H110" s="27">
        <v>88.3</v>
      </c>
      <c r="I110" s="23">
        <v>0</v>
      </c>
      <c r="J110" s="24">
        <f t="shared" si="7"/>
        <v>13.245</v>
      </c>
      <c r="K110" s="23">
        <v>80</v>
      </c>
      <c r="L110" s="23">
        <v>0</v>
      </c>
      <c r="M110" s="26">
        <f t="shared" si="8"/>
        <v>12</v>
      </c>
      <c r="N110" s="29">
        <f t="shared" si="9"/>
        <v>85.7264705882353</v>
      </c>
      <c r="O110" s="23">
        <v>12</v>
      </c>
      <c r="P110" s="1"/>
      <c r="Q110" s="21"/>
      <c r="R110" s="21"/>
      <c r="S110" s="20"/>
    </row>
    <row r="111" spans="1:19">
      <c r="A111" s="4" t="s">
        <v>112</v>
      </c>
      <c r="B111" s="22">
        <v>80</v>
      </c>
      <c r="C111" s="23">
        <v>2</v>
      </c>
      <c r="D111" s="24">
        <f t="shared" si="5"/>
        <v>16.4</v>
      </c>
      <c r="E111" s="25">
        <v>85.8629411764706</v>
      </c>
      <c r="F111" s="23">
        <v>0</v>
      </c>
      <c r="G111" s="26">
        <f t="shared" si="6"/>
        <v>42.9314705882353</v>
      </c>
      <c r="H111" s="27">
        <v>82</v>
      </c>
      <c r="I111" s="23">
        <v>4</v>
      </c>
      <c r="J111" s="24">
        <f t="shared" si="7"/>
        <v>12.9</v>
      </c>
      <c r="K111" s="23">
        <v>80</v>
      </c>
      <c r="L111" s="23">
        <v>8</v>
      </c>
      <c r="M111" s="26">
        <f t="shared" si="8"/>
        <v>13.2</v>
      </c>
      <c r="N111" s="29">
        <f t="shared" si="9"/>
        <v>85.4314705882353</v>
      </c>
      <c r="O111" s="23">
        <v>16</v>
      </c>
      <c r="P111" s="1"/>
      <c r="Q111" s="21"/>
      <c r="R111" s="21"/>
      <c r="S111" s="20"/>
    </row>
    <row r="112" spans="1:19">
      <c r="A112" s="9" t="s">
        <v>113</v>
      </c>
      <c r="B112" s="22">
        <v>80</v>
      </c>
      <c r="C112" s="23">
        <v>0</v>
      </c>
      <c r="D112" s="24">
        <f t="shared" si="5"/>
        <v>16</v>
      </c>
      <c r="E112" s="25">
        <v>78.2241176470588</v>
      </c>
      <c r="F112" s="23">
        <v>0</v>
      </c>
      <c r="G112" s="26">
        <f t="shared" si="6"/>
        <v>39.1120588235294</v>
      </c>
      <c r="H112" s="27">
        <v>88.4</v>
      </c>
      <c r="I112" s="23">
        <v>0</v>
      </c>
      <c r="J112" s="24">
        <f t="shared" si="7"/>
        <v>13.26</v>
      </c>
      <c r="K112" s="23">
        <v>80</v>
      </c>
      <c r="L112" s="23">
        <v>0</v>
      </c>
      <c r="M112" s="26">
        <f t="shared" si="8"/>
        <v>12</v>
      </c>
      <c r="N112" s="29">
        <f t="shared" si="9"/>
        <v>80.3720588235294</v>
      </c>
      <c r="O112" s="23"/>
      <c r="P112" s="1"/>
      <c r="Q112" s="21"/>
      <c r="R112" s="21"/>
      <c r="S112" s="20"/>
    </row>
    <row r="113" spans="1:19">
      <c r="A113" s="4" t="s">
        <v>114</v>
      </c>
      <c r="B113" s="22">
        <v>80</v>
      </c>
      <c r="C113" s="23">
        <v>0</v>
      </c>
      <c r="D113" s="24">
        <f t="shared" si="5"/>
        <v>16</v>
      </c>
      <c r="E113" s="25">
        <v>58.6288235294118</v>
      </c>
      <c r="F113" s="23">
        <v>0</v>
      </c>
      <c r="G113" s="26">
        <f t="shared" si="6"/>
        <v>29.3144117647059</v>
      </c>
      <c r="H113" s="27">
        <v>77</v>
      </c>
      <c r="I113" s="23">
        <v>0</v>
      </c>
      <c r="J113" s="24">
        <f t="shared" si="7"/>
        <v>11.55</v>
      </c>
      <c r="K113" s="23">
        <v>80</v>
      </c>
      <c r="L113" s="23">
        <v>0</v>
      </c>
      <c r="M113" s="26">
        <f t="shared" si="8"/>
        <v>12</v>
      </c>
      <c r="N113" s="29">
        <f t="shared" si="9"/>
        <v>68.8644117647059</v>
      </c>
      <c r="O113" s="23"/>
      <c r="P113" s="1"/>
      <c r="Q113" s="21"/>
      <c r="R113" s="21"/>
      <c r="S113" s="20"/>
    </row>
    <row r="114" spans="1:19">
      <c r="A114" s="9" t="s">
        <v>115</v>
      </c>
      <c r="B114" s="22">
        <v>80</v>
      </c>
      <c r="C114" s="23">
        <v>0</v>
      </c>
      <c r="D114" s="24">
        <f t="shared" si="5"/>
        <v>16</v>
      </c>
      <c r="E114" s="25">
        <v>43.8352941176471</v>
      </c>
      <c r="F114" s="23">
        <v>0</v>
      </c>
      <c r="G114" s="26">
        <f t="shared" si="6"/>
        <v>21.9176470588236</v>
      </c>
      <c r="H114" s="27">
        <v>40.5</v>
      </c>
      <c r="I114" s="23">
        <v>0</v>
      </c>
      <c r="J114" s="24">
        <f t="shared" si="7"/>
        <v>6.075</v>
      </c>
      <c r="K114" s="23">
        <v>80</v>
      </c>
      <c r="L114" s="23">
        <v>0</v>
      </c>
      <c r="M114" s="26">
        <f t="shared" si="8"/>
        <v>12</v>
      </c>
      <c r="N114" s="29">
        <f t="shared" si="9"/>
        <v>55.9926470588236</v>
      </c>
      <c r="O114" s="23"/>
      <c r="P114" s="1"/>
      <c r="Q114" s="21"/>
      <c r="R114" s="21"/>
      <c r="S114" s="20"/>
    </row>
    <row r="115" spans="1:19">
      <c r="A115" s="4" t="s">
        <v>116</v>
      </c>
      <c r="B115" s="22">
        <v>80</v>
      </c>
      <c r="C115" s="23">
        <v>0</v>
      </c>
      <c r="D115" s="24">
        <f t="shared" si="5"/>
        <v>16</v>
      </c>
      <c r="E115" s="26">
        <v>72.8741176470588</v>
      </c>
      <c r="F115" s="23">
        <v>0</v>
      </c>
      <c r="G115" s="26">
        <f t="shared" si="6"/>
        <v>36.4370588235294</v>
      </c>
      <c r="H115" s="27">
        <v>42.4</v>
      </c>
      <c r="I115" s="23">
        <v>0</v>
      </c>
      <c r="J115" s="24">
        <f t="shared" si="7"/>
        <v>6.36</v>
      </c>
      <c r="K115" s="23">
        <v>80</v>
      </c>
      <c r="L115" s="23">
        <v>0</v>
      </c>
      <c r="M115" s="26">
        <f t="shared" si="8"/>
        <v>12</v>
      </c>
      <c r="N115" s="29">
        <f t="shared" si="9"/>
        <v>70.7970588235294</v>
      </c>
      <c r="O115" s="23"/>
      <c r="P115" s="1"/>
      <c r="Q115" s="21"/>
      <c r="R115" s="21"/>
      <c r="S115" s="20"/>
    </row>
    <row r="116" spans="1:19">
      <c r="A116" s="9" t="s">
        <v>117</v>
      </c>
      <c r="B116" s="22">
        <v>80</v>
      </c>
      <c r="C116" s="23">
        <v>0</v>
      </c>
      <c r="D116" s="24">
        <f t="shared" si="5"/>
        <v>16</v>
      </c>
      <c r="E116" s="26">
        <v>83.1776470588235</v>
      </c>
      <c r="F116" s="23">
        <v>0</v>
      </c>
      <c r="G116" s="26">
        <f t="shared" si="6"/>
        <v>41.5888235294117</v>
      </c>
      <c r="H116" s="27">
        <v>60</v>
      </c>
      <c r="I116" s="23">
        <v>0</v>
      </c>
      <c r="J116" s="24">
        <f t="shared" si="7"/>
        <v>9</v>
      </c>
      <c r="K116" s="23">
        <v>80</v>
      </c>
      <c r="L116" s="23">
        <v>0</v>
      </c>
      <c r="M116" s="26">
        <f t="shared" si="8"/>
        <v>12</v>
      </c>
      <c r="N116" s="29">
        <f t="shared" si="9"/>
        <v>78.5888235294117</v>
      </c>
      <c r="O116" s="23"/>
      <c r="P116" s="1"/>
      <c r="Q116" s="21"/>
      <c r="R116" s="21"/>
      <c r="S116" s="20"/>
    </row>
    <row r="119" spans="1:19">
      <c r="A119" s="23" t="s">
        <v>118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0"/>
    </row>
    <row r="120" spans="1:19">
      <c r="A120" s="23" t="s">
        <v>119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0"/>
    </row>
    <row r="121" spans="1:19">
      <c r="A121" s="23" t="s">
        <v>2</v>
      </c>
      <c r="B121" s="23" t="s">
        <v>3</v>
      </c>
      <c r="C121" s="23"/>
      <c r="D121" s="23"/>
      <c r="E121" s="23" t="s">
        <v>4</v>
      </c>
      <c r="F121" s="23"/>
      <c r="G121" s="23"/>
      <c r="H121" s="23" t="s">
        <v>5</v>
      </c>
      <c r="I121" s="23"/>
      <c r="J121" s="23"/>
      <c r="K121" s="23" t="s">
        <v>6</v>
      </c>
      <c r="L121" s="23"/>
      <c r="M121" s="23"/>
      <c r="N121" s="23" t="s">
        <v>7</v>
      </c>
      <c r="O121" s="23" t="s">
        <v>8</v>
      </c>
      <c r="P121" s="23" t="s">
        <v>9</v>
      </c>
      <c r="Q121" s="30"/>
      <c r="R121" s="31"/>
      <c r="S121" s="20"/>
    </row>
    <row r="122" spans="1:19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 t="s">
        <v>10</v>
      </c>
      <c r="Q122" s="30"/>
      <c r="R122" s="31"/>
      <c r="S122" s="20"/>
    </row>
    <row r="123" spans="1:19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 t="s">
        <v>11</v>
      </c>
      <c r="Q123" s="30"/>
      <c r="R123" s="31"/>
      <c r="S123" s="20"/>
    </row>
    <row r="124" spans="1:19">
      <c r="A124" s="23"/>
      <c r="B124" s="23" t="s">
        <v>12</v>
      </c>
      <c r="C124" s="23" t="s">
        <v>13</v>
      </c>
      <c r="D124" s="28">
        <v>0.2</v>
      </c>
      <c r="E124" s="23" t="s">
        <v>14</v>
      </c>
      <c r="F124" s="23" t="s">
        <v>15</v>
      </c>
      <c r="G124" s="28">
        <v>0.5</v>
      </c>
      <c r="H124" s="23" t="s">
        <v>12</v>
      </c>
      <c r="I124" s="23" t="s">
        <v>13</v>
      </c>
      <c r="J124" s="28">
        <v>0.15</v>
      </c>
      <c r="K124" s="23" t="s">
        <v>12</v>
      </c>
      <c r="L124" s="23" t="s">
        <v>13</v>
      </c>
      <c r="M124" s="28">
        <v>0.15</v>
      </c>
      <c r="N124" s="23"/>
      <c r="O124" s="23"/>
      <c r="P124" s="23" t="s">
        <v>16</v>
      </c>
      <c r="Q124" s="30"/>
      <c r="R124" s="31"/>
      <c r="S124" s="20"/>
    </row>
    <row r="125" spans="1:19">
      <c r="A125" s="23"/>
      <c r="B125" s="23"/>
      <c r="C125" s="23"/>
      <c r="D125" s="28"/>
      <c r="E125" s="23"/>
      <c r="F125" s="23" t="s">
        <v>9</v>
      </c>
      <c r="G125" s="28"/>
      <c r="H125" s="23"/>
      <c r="I125" s="23"/>
      <c r="J125" s="28"/>
      <c r="K125" s="23"/>
      <c r="L125" s="23"/>
      <c r="M125" s="28"/>
      <c r="N125" s="23"/>
      <c r="O125" s="23"/>
      <c r="P125" s="23" t="s">
        <v>17</v>
      </c>
      <c r="Q125" s="30"/>
      <c r="R125" s="31"/>
      <c r="S125" s="20"/>
    </row>
    <row r="126" spans="1:19">
      <c r="A126" s="23"/>
      <c r="B126" s="23">
        <v>80</v>
      </c>
      <c r="C126" s="23" t="s">
        <v>18</v>
      </c>
      <c r="D126" s="23" t="s">
        <v>19</v>
      </c>
      <c r="E126" s="23" t="s">
        <v>20</v>
      </c>
      <c r="F126" s="23" t="s">
        <v>18</v>
      </c>
      <c r="G126" s="23" t="s">
        <v>19</v>
      </c>
      <c r="H126" s="23" t="s">
        <v>20</v>
      </c>
      <c r="I126" s="23" t="s">
        <v>18</v>
      </c>
      <c r="J126" s="23" t="s">
        <v>19</v>
      </c>
      <c r="K126" s="23">
        <v>80</v>
      </c>
      <c r="L126" s="23" t="s">
        <v>21</v>
      </c>
      <c r="M126" s="23" t="s">
        <v>19</v>
      </c>
      <c r="N126" s="23"/>
      <c r="O126" s="23"/>
      <c r="P126" s="30"/>
      <c r="Q126" s="30"/>
      <c r="R126" s="31"/>
      <c r="S126" s="20"/>
    </row>
    <row r="127" spans="1:19">
      <c r="A127" s="23"/>
      <c r="B127" s="23" t="s">
        <v>10</v>
      </c>
      <c r="C127" s="23"/>
      <c r="D127" s="23"/>
      <c r="E127" s="23"/>
      <c r="F127" s="23"/>
      <c r="G127" s="23"/>
      <c r="H127" s="23"/>
      <c r="I127" s="23"/>
      <c r="J127" s="23"/>
      <c r="K127" s="23" t="s">
        <v>10</v>
      </c>
      <c r="L127" s="23"/>
      <c r="M127" s="23"/>
      <c r="N127" s="23"/>
      <c r="O127" s="23"/>
      <c r="P127" s="30"/>
      <c r="Q127" s="30"/>
      <c r="R127" s="31"/>
      <c r="S127" s="20"/>
    </row>
    <row r="128" spans="1:19">
      <c r="A128" s="4" t="s">
        <v>120</v>
      </c>
      <c r="B128" s="4">
        <v>80</v>
      </c>
      <c r="C128" s="23"/>
      <c r="D128" s="26">
        <f>B128*0.2</f>
        <v>16</v>
      </c>
      <c r="E128" s="26">
        <v>80.398</v>
      </c>
      <c r="F128" s="23"/>
      <c r="G128" s="23">
        <f>E128*0.5</f>
        <v>40.199</v>
      </c>
      <c r="H128" s="23">
        <v>80.5</v>
      </c>
      <c r="I128" s="23"/>
      <c r="J128" s="26">
        <f>H128*0.15</f>
        <v>12.075</v>
      </c>
      <c r="K128" s="23">
        <v>80</v>
      </c>
      <c r="L128" s="23">
        <v>4</v>
      </c>
      <c r="M128" s="23">
        <f>(K128+L128)*0.15</f>
        <v>12.6</v>
      </c>
      <c r="N128" s="26">
        <f>(D128+G128+J128+M128)</f>
        <v>80.874</v>
      </c>
      <c r="O128" s="23"/>
      <c r="P128" s="23"/>
      <c r="Q128" s="30"/>
      <c r="R128" s="31"/>
      <c r="S128" s="20"/>
    </row>
    <row r="129" spans="1:19">
      <c r="A129" s="9" t="s">
        <v>121</v>
      </c>
      <c r="B129" s="4">
        <v>80</v>
      </c>
      <c r="C129" s="23"/>
      <c r="D129" s="26">
        <f t="shared" ref="D129:D158" si="10">B129*0.2</f>
        <v>16</v>
      </c>
      <c r="E129" s="22">
        <v>84.2615</v>
      </c>
      <c r="F129" s="23"/>
      <c r="G129" s="23">
        <f t="shared" ref="G129:G158" si="11">E129*0.5</f>
        <v>42.13075</v>
      </c>
      <c r="H129" s="26">
        <v>73</v>
      </c>
      <c r="I129" s="23"/>
      <c r="J129" s="26">
        <f t="shared" ref="J129:J158" si="12">H129*0.15</f>
        <v>10.95</v>
      </c>
      <c r="K129" s="23">
        <v>80</v>
      </c>
      <c r="L129" s="23"/>
      <c r="M129" s="23">
        <f t="shared" ref="M129:M158" si="13">(K129+L129)*0.15</f>
        <v>12</v>
      </c>
      <c r="N129" s="26">
        <f t="shared" ref="N129:N158" si="14">(D129+G129+J129+M129)</f>
        <v>81.08075</v>
      </c>
      <c r="O129" s="23"/>
      <c r="P129" s="23"/>
      <c r="Q129" s="30"/>
      <c r="R129" s="31"/>
      <c r="S129" s="20"/>
    </row>
    <row r="130" spans="1:19">
      <c r="A130" s="9" t="s">
        <v>122</v>
      </c>
      <c r="B130" s="4">
        <v>80</v>
      </c>
      <c r="C130" s="23"/>
      <c r="D130" s="26">
        <f t="shared" si="10"/>
        <v>16</v>
      </c>
      <c r="E130" s="22">
        <v>56.9745</v>
      </c>
      <c r="F130" s="23"/>
      <c r="G130" s="23">
        <f t="shared" si="11"/>
        <v>28.48725</v>
      </c>
      <c r="H130" s="26">
        <v>69.5</v>
      </c>
      <c r="I130" s="23"/>
      <c r="J130" s="26">
        <f t="shared" si="12"/>
        <v>10.425</v>
      </c>
      <c r="K130" s="23">
        <v>80</v>
      </c>
      <c r="L130" s="23"/>
      <c r="M130" s="23">
        <f t="shared" si="13"/>
        <v>12</v>
      </c>
      <c r="N130" s="26">
        <f t="shared" si="14"/>
        <v>66.91225</v>
      </c>
      <c r="O130" s="23"/>
      <c r="P130" s="23"/>
      <c r="Q130" s="30"/>
      <c r="R130" s="31"/>
      <c r="S130" s="20"/>
    </row>
    <row r="131" spans="1:19">
      <c r="A131" s="9" t="s">
        <v>123</v>
      </c>
      <c r="B131" s="4">
        <v>80</v>
      </c>
      <c r="C131" s="23"/>
      <c r="D131" s="26">
        <f t="shared" si="10"/>
        <v>16</v>
      </c>
      <c r="E131" s="22">
        <v>88.4965</v>
      </c>
      <c r="F131" s="23"/>
      <c r="G131" s="23">
        <f t="shared" si="11"/>
        <v>44.24825</v>
      </c>
      <c r="H131" s="26">
        <v>79.5</v>
      </c>
      <c r="I131" s="23"/>
      <c r="J131" s="26">
        <f t="shared" si="12"/>
        <v>11.925</v>
      </c>
      <c r="K131" s="23">
        <v>80</v>
      </c>
      <c r="L131" s="23"/>
      <c r="M131" s="23">
        <f t="shared" si="13"/>
        <v>12</v>
      </c>
      <c r="N131" s="26">
        <f t="shared" si="14"/>
        <v>84.17325</v>
      </c>
      <c r="O131" s="23">
        <v>8</v>
      </c>
      <c r="P131" s="23"/>
      <c r="Q131" s="30"/>
      <c r="R131" s="31"/>
      <c r="S131" s="20"/>
    </row>
    <row r="132" spans="1:19">
      <c r="A132" s="9" t="s">
        <v>124</v>
      </c>
      <c r="B132" s="4">
        <v>80</v>
      </c>
      <c r="C132" s="23"/>
      <c r="D132" s="26">
        <f t="shared" si="10"/>
        <v>16</v>
      </c>
      <c r="E132" s="22">
        <v>37.453</v>
      </c>
      <c r="F132" s="23"/>
      <c r="G132" s="23">
        <f t="shared" si="11"/>
        <v>18.7265</v>
      </c>
      <c r="H132" s="26">
        <v>0</v>
      </c>
      <c r="I132" s="23"/>
      <c r="J132" s="26">
        <f t="shared" si="12"/>
        <v>0</v>
      </c>
      <c r="K132" s="23">
        <v>80</v>
      </c>
      <c r="L132" s="23"/>
      <c r="M132" s="23">
        <f t="shared" si="13"/>
        <v>12</v>
      </c>
      <c r="N132" s="26">
        <f t="shared" si="14"/>
        <v>46.7265</v>
      </c>
      <c r="O132" s="23"/>
      <c r="P132" s="23"/>
      <c r="Q132" s="30"/>
      <c r="R132" s="31"/>
      <c r="S132" s="20"/>
    </row>
    <row r="133" spans="1:19">
      <c r="A133" s="9" t="s">
        <v>125</v>
      </c>
      <c r="B133" s="4">
        <v>80</v>
      </c>
      <c r="C133" s="23"/>
      <c r="D133" s="26">
        <f t="shared" si="10"/>
        <v>16</v>
      </c>
      <c r="E133" s="22">
        <v>17.4355</v>
      </c>
      <c r="F133" s="23"/>
      <c r="G133" s="23">
        <f t="shared" si="11"/>
        <v>8.71775</v>
      </c>
      <c r="H133" s="26">
        <v>0</v>
      </c>
      <c r="I133" s="23"/>
      <c r="J133" s="26">
        <f t="shared" si="12"/>
        <v>0</v>
      </c>
      <c r="K133" s="23">
        <v>80</v>
      </c>
      <c r="L133" s="23"/>
      <c r="M133" s="23">
        <f t="shared" si="13"/>
        <v>12</v>
      </c>
      <c r="N133" s="26">
        <f t="shared" si="14"/>
        <v>36.71775</v>
      </c>
      <c r="O133" s="23"/>
      <c r="P133" s="23"/>
      <c r="Q133" s="30"/>
      <c r="R133" s="31"/>
      <c r="S133" s="20"/>
    </row>
    <row r="134" spans="1:19">
      <c r="A134" s="9" t="s">
        <v>126</v>
      </c>
      <c r="B134" s="4">
        <v>80</v>
      </c>
      <c r="C134" s="23"/>
      <c r="D134" s="26">
        <f t="shared" si="10"/>
        <v>16</v>
      </c>
      <c r="E134" s="22">
        <v>62.042</v>
      </c>
      <c r="F134" s="23"/>
      <c r="G134" s="23">
        <f t="shared" si="11"/>
        <v>31.021</v>
      </c>
      <c r="H134" s="26">
        <v>83.5</v>
      </c>
      <c r="I134" s="23"/>
      <c r="J134" s="26">
        <f t="shared" si="12"/>
        <v>12.525</v>
      </c>
      <c r="K134" s="23">
        <v>80</v>
      </c>
      <c r="L134" s="23"/>
      <c r="M134" s="23">
        <f t="shared" si="13"/>
        <v>12</v>
      </c>
      <c r="N134" s="26">
        <f t="shared" si="14"/>
        <v>71.546</v>
      </c>
      <c r="O134" s="23"/>
      <c r="P134" s="23"/>
      <c r="Q134" s="30"/>
      <c r="R134" s="31"/>
      <c r="S134" s="20"/>
    </row>
    <row r="135" spans="1:19">
      <c r="A135" s="9" t="s">
        <v>127</v>
      </c>
      <c r="B135" s="4">
        <v>80</v>
      </c>
      <c r="C135" s="23"/>
      <c r="D135" s="26">
        <f t="shared" si="10"/>
        <v>16</v>
      </c>
      <c r="E135" s="22">
        <v>70.8715</v>
      </c>
      <c r="F135" s="23"/>
      <c r="G135" s="23">
        <f t="shared" si="11"/>
        <v>35.43575</v>
      </c>
      <c r="H135" s="26">
        <v>81</v>
      </c>
      <c r="I135" s="23"/>
      <c r="J135" s="26">
        <f t="shared" si="12"/>
        <v>12.15</v>
      </c>
      <c r="K135" s="23">
        <v>80</v>
      </c>
      <c r="L135" s="23"/>
      <c r="M135" s="23">
        <f t="shared" si="13"/>
        <v>12</v>
      </c>
      <c r="N135" s="26">
        <f t="shared" si="14"/>
        <v>75.58575</v>
      </c>
      <c r="O135" s="23"/>
      <c r="P135" s="23"/>
      <c r="Q135" s="30"/>
      <c r="R135" s="31"/>
      <c r="S135" s="20"/>
    </row>
    <row r="136" spans="1:19">
      <c r="A136" s="9" t="s">
        <v>128</v>
      </c>
      <c r="B136" s="4">
        <v>80</v>
      </c>
      <c r="C136" s="23"/>
      <c r="D136" s="26">
        <f t="shared" si="10"/>
        <v>16</v>
      </c>
      <c r="E136" s="22">
        <v>52.75</v>
      </c>
      <c r="F136" s="23"/>
      <c r="G136" s="23">
        <f t="shared" si="11"/>
        <v>26.375</v>
      </c>
      <c r="H136" s="26">
        <v>61.5</v>
      </c>
      <c r="I136" s="23"/>
      <c r="J136" s="26">
        <f t="shared" si="12"/>
        <v>9.225</v>
      </c>
      <c r="K136" s="23">
        <v>80</v>
      </c>
      <c r="L136" s="23"/>
      <c r="M136" s="23">
        <f t="shared" si="13"/>
        <v>12</v>
      </c>
      <c r="N136" s="26">
        <f t="shared" si="14"/>
        <v>63.6</v>
      </c>
      <c r="O136" s="23"/>
      <c r="P136" s="23"/>
      <c r="Q136" s="30"/>
      <c r="R136" s="31"/>
      <c r="S136" s="20"/>
    </row>
    <row r="137" spans="1:19">
      <c r="A137" s="9" t="s">
        <v>129</v>
      </c>
      <c r="B137" s="4">
        <v>80</v>
      </c>
      <c r="C137" s="23"/>
      <c r="D137" s="26">
        <f t="shared" si="10"/>
        <v>16</v>
      </c>
      <c r="E137" s="22">
        <v>75.4795</v>
      </c>
      <c r="F137" s="23"/>
      <c r="G137" s="23">
        <f t="shared" si="11"/>
        <v>37.73975</v>
      </c>
      <c r="H137" s="26">
        <v>77.5</v>
      </c>
      <c r="I137" s="23"/>
      <c r="J137" s="26">
        <f t="shared" si="12"/>
        <v>11.625</v>
      </c>
      <c r="K137" s="23">
        <v>80</v>
      </c>
      <c r="L137" s="23"/>
      <c r="M137" s="23">
        <f t="shared" si="13"/>
        <v>12</v>
      </c>
      <c r="N137" s="26">
        <f t="shared" si="14"/>
        <v>77.36475</v>
      </c>
      <c r="O137" s="23"/>
      <c r="P137" s="23"/>
      <c r="Q137" s="30"/>
      <c r="R137" s="31"/>
      <c r="S137" s="20"/>
    </row>
    <row r="138" spans="1:19">
      <c r="A138" s="9" t="s">
        <v>130</v>
      </c>
      <c r="B138" s="4">
        <v>80</v>
      </c>
      <c r="C138" s="23"/>
      <c r="D138" s="26">
        <f t="shared" si="10"/>
        <v>16</v>
      </c>
      <c r="E138" s="22">
        <v>71.407</v>
      </c>
      <c r="F138" s="23"/>
      <c r="G138" s="23">
        <f t="shared" si="11"/>
        <v>35.7035</v>
      </c>
      <c r="H138" s="26">
        <v>53</v>
      </c>
      <c r="I138" s="23"/>
      <c r="J138" s="26">
        <f t="shared" si="12"/>
        <v>7.95</v>
      </c>
      <c r="K138" s="23">
        <v>80</v>
      </c>
      <c r="L138" s="23"/>
      <c r="M138" s="23">
        <f t="shared" si="13"/>
        <v>12</v>
      </c>
      <c r="N138" s="26">
        <f t="shared" si="14"/>
        <v>71.6535</v>
      </c>
      <c r="O138" s="23"/>
      <c r="P138" s="23"/>
      <c r="Q138" s="30"/>
      <c r="R138" s="31"/>
      <c r="S138" s="20"/>
    </row>
    <row r="139" spans="1:19">
      <c r="A139" s="9" t="s">
        <v>131</v>
      </c>
      <c r="B139" s="4">
        <v>80</v>
      </c>
      <c r="C139" s="23"/>
      <c r="D139" s="26">
        <f t="shared" si="10"/>
        <v>16</v>
      </c>
      <c r="E139" s="22">
        <v>79.2975</v>
      </c>
      <c r="F139" s="23"/>
      <c r="G139" s="23">
        <f t="shared" si="11"/>
        <v>39.64875</v>
      </c>
      <c r="H139" s="26">
        <v>81</v>
      </c>
      <c r="I139" s="23"/>
      <c r="J139" s="26">
        <f t="shared" si="12"/>
        <v>12.15</v>
      </c>
      <c r="K139" s="23">
        <v>80</v>
      </c>
      <c r="L139" s="23"/>
      <c r="M139" s="23">
        <f t="shared" si="13"/>
        <v>12</v>
      </c>
      <c r="N139" s="26">
        <f t="shared" si="14"/>
        <v>79.79875</v>
      </c>
      <c r="O139" s="23"/>
      <c r="P139" s="23"/>
      <c r="Q139" s="30"/>
      <c r="R139" s="31"/>
      <c r="S139" s="20"/>
    </row>
    <row r="140" spans="1:19">
      <c r="A140" s="9" t="s">
        <v>132</v>
      </c>
      <c r="B140" s="4">
        <v>80</v>
      </c>
      <c r="C140" s="23"/>
      <c r="D140" s="26">
        <f t="shared" si="10"/>
        <v>16</v>
      </c>
      <c r="E140" s="22">
        <v>60.2965</v>
      </c>
      <c r="F140" s="23"/>
      <c r="G140" s="23">
        <f t="shared" si="11"/>
        <v>30.14825</v>
      </c>
      <c r="H140" s="26">
        <v>60.5</v>
      </c>
      <c r="I140" s="23"/>
      <c r="J140" s="26">
        <f t="shared" si="12"/>
        <v>9.075</v>
      </c>
      <c r="K140" s="23">
        <v>80</v>
      </c>
      <c r="L140" s="23"/>
      <c r="M140" s="23">
        <f t="shared" si="13"/>
        <v>12</v>
      </c>
      <c r="N140" s="26">
        <f t="shared" si="14"/>
        <v>67.22325</v>
      </c>
      <c r="O140" s="23"/>
      <c r="P140" s="23"/>
      <c r="Q140" s="30"/>
      <c r="R140" s="31"/>
      <c r="S140" s="20"/>
    </row>
    <row r="141" spans="1:19">
      <c r="A141" s="9" t="s">
        <v>133</v>
      </c>
      <c r="B141" s="4">
        <v>80</v>
      </c>
      <c r="C141" s="23"/>
      <c r="D141" s="26">
        <f t="shared" si="10"/>
        <v>16</v>
      </c>
      <c r="E141" s="22">
        <v>85.7785</v>
      </c>
      <c r="F141" s="23"/>
      <c r="G141" s="23">
        <f t="shared" si="11"/>
        <v>42.88925</v>
      </c>
      <c r="H141" s="26">
        <v>87.5</v>
      </c>
      <c r="I141" s="23"/>
      <c r="J141" s="26">
        <f t="shared" si="12"/>
        <v>13.125</v>
      </c>
      <c r="K141" s="23">
        <v>80</v>
      </c>
      <c r="L141" s="23">
        <v>16</v>
      </c>
      <c r="M141" s="23">
        <f t="shared" si="13"/>
        <v>14.4</v>
      </c>
      <c r="N141" s="26">
        <f t="shared" si="14"/>
        <v>86.41425</v>
      </c>
      <c r="O141" s="23">
        <v>5</v>
      </c>
      <c r="P141" s="23"/>
      <c r="Q141" s="30"/>
      <c r="R141" s="31"/>
      <c r="S141" s="20"/>
    </row>
    <row r="142" spans="1:19">
      <c r="A142" s="9" t="s">
        <v>134</v>
      </c>
      <c r="B142" s="4">
        <v>80</v>
      </c>
      <c r="C142" s="23"/>
      <c r="D142" s="26">
        <f t="shared" si="10"/>
        <v>16</v>
      </c>
      <c r="E142" s="22">
        <v>87.789</v>
      </c>
      <c r="F142" s="23"/>
      <c r="G142" s="23">
        <f t="shared" si="11"/>
        <v>43.8945</v>
      </c>
      <c r="H142" s="26">
        <v>91</v>
      </c>
      <c r="I142" s="23"/>
      <c r="J142" s="26">
        <f t="shared" si="12"/>
        <v>13.65</v>
      </c>
      <c r="K142" s="23">
        <v>80</v>
      </c>
      <c r="L142" s="23"/>
      <c r="M142" s="23">
        <f t="shared" si="13"/>
        <v>12</v>
      </c>
      <c r="N142" s="26">
        <f t="shared" si="14"/>
        <v>85.5445</v>
      </c>
      <c r="O142" s="23">
        <v>6</v>
      </c>
      <c r="P142" s="23"/>
      <c r="Q142" s="30"/>
      <c r="R142" s="31"/>
      <c r="S142" s="20"/>
    </row>
    <row r="143" spans="1:19">
      <c r="A143" s="9" t="s">
        <v>135</v>
      </c>
      <c r="B143" s="4">
        <v>80</v>
      </c>
      <c r="C143" s="23"/>
      <c r="D143" s="26">
        <f t="shared" si="10"/>
        <v>16</v>
      </c>
      <c r="E143" s="22">
        <v>83.274</v>
      </c>
      <c r="F143" s="23"/>
      <c r="G143" s="23">
        <f t="shared" si="11"/>
        <v>41.637</v>
      </c>
      <c r="H143" s="26">
        <v>81</v>
      </c>
      <c r="I143" s="23"/>
      <c r="J143" s="26">
        <f t="shared" si="12"/>
        <v>12.15</v>
      </c>
      <c r="K143" s="23">
        <v>80</v>
      </c>
      <c r="L143" s="23">
        <v>24</v>
      </c>
      <c r="M143" s="23">
        <f t="shared" si="13"/>
        <v>15.6</v>
      </c>
      <c r="N143" s="26">
        <f t="shared" si="14"/>
        <v>85.387</v>
      </c>
      <c r="O143" s="23">
        <v>7</v>
      </c>
      <c r="P143" s="23"/>
      <c r="Q143" s="30"/>
      <c r="R143" s="31"/>
      <c r="S143" s="20"/>
    </row>
    <row r="144" spans="1:19">
      <c r="A144" s="9" t="s">
        <v>136</v>
      </c>
      <c r="B144" s="4">
        <v>80</v>
      </c>
      <c r="C144" s="23"/>
      <c r="D144" s="26">
        <f t="shared" si="10"/>
        <v>16</v>
      </c>
      <c r="E144" s="22">
        <v>41.601</v>
      </c>
      <c r="F144" s="23"/>
      <c r="G144" s="23">
        <f t="shared" si="11"/>
        <v>20.8005</v>
      </c>
      <c r="H144" s="26">
        <v>84.5</v>
      </c>
      <c r="I144" s="23"/>
      <c r="J144" s="26">
        <f t="shared" si="12"/>
        <v>12.675</v>
      </c>
      <c r="K144" s="23">
        <v>80</v>
      </c>
      <c r="L144" s="23"/>
      <c r="M144" s="23">
        <f t="shared" si="13"/>
        <v>12</v>
      </c>
      <c r="N144" s="26">
        <f t="shared" si="14"/>
        <v>61.4755</v>
      </c>
      <c r="O144" s="23"/>
      <c r="P144" s="23"/>
      <c r="Q144" s="30"/>
      <c r="R144" s="31"/>
      <c r="S144" s="20"/>
    </row>
    <row r="145" spans="1:19">
      <c r="A145" s="9" t="s">
        <v>137</v>
      </c>
      <c r="B145" s="4">
        <v>80</v>
      </c>
      <c r="C145" s="23"/>
      <c r="D145" s="26">
        <f t="shared" si="10"/>
        <v>16</v>
      </c>
      <c r="E145" s="22">
        <v>90.512</v>
      </c>
      <c r="F145" s="23"/>
      <c r="G145" s="23">
        <f t="shared" si="11"/>
        <v>45.256</v>
      </c>
      <c r="H145" s="26">
        <v>91.5</v>
      </c>
      <c r="I145" s="23"/>
      <c r="J145" s="26">
        <f t="shared" si="12"/>
        <v>13.725</v>
      </c>
      <c r="K145" s="23">
        <v>80</v>
      </c>
      <c r="L145" s="23">
        <v>18</v>
      </c>
      <c r="M145" s="23">
        <f t="shared" si="13"/>
        <v>14.7</v>
      </c>
      <c r="N145" s="26">
        <f t="shared" si="14"/>
        <v>89.681</v>
      </c>
      <c r="O145" s="23">
        <v>2</v>
      </c>
      <c r="P145" s="23"/>
      <c r="Q145" s="30"/>
      <c r="R145" s="31"/>
      <c r="S145" s="20"/>
    </row>
    <row r="146" spans="1:19">
      <c r="A146" s="9" t="s">
        <v>138</v>
      </c>
      <c r="B146" s="4">
        <v>80</v>
      </c>
      <c r="C146" s="23"/>
      <c r="D146" s="26">
        <f t="shared" si="10"/>
        <v>16</v>
      </c>
      <c r="E146" s="22">
        <v>86.8545</v>
      </c>
      <c r="F146" s="23"/>
      <c r="G146" s="23">
        <f t="shared" si="11"/>
        <v>43.42725</v>
      </c>
      <c r="H146" s="26">
        <v>75</v>
      </c>
      <c r="I146" s="23"/>
      <c r="J146" s="26">
        <f t="shared" si="12"/>
        <v>11.25</v>
      </c>
      <c r="K146" s="23">
        <v>80</v>
      </c>
      <c r="L146" s="23"/>
      <c r="M146" s="23">
        <f t="shared" si="13"/>
        <v>12</v>
      </c>
      <c r="N146" s="26">
        <f t="shared" si="14"/>
        <v>82.67725</v>
      </c>
      <c r="O146" s="23"/>
      <c r="P146" s="23"/>
      <c r="Q146" s="30"/>
      <c r="R146" s="31"/>
      <c r="S146" s="20"/>
    </row>
    <row r="147" spans="1:19">
      <c r="A147" s="9" t="s">
        <v>139</v>
      </c>
      <c r="B147" s="4">
        <v>80</v>
      </c>
      <c r="C147" s="23"/>
      <c r="D147" s="26">
        <f t="shared" si="10"/>
        <v>16</v>
      </c>
      <c r="E147" s="22">
        <v>69.6085</v>
      </c>
      <c r="F147" s="23"/>
      <c r="G147" s="23">
        <f t="shared" si="11"/>
        <v>34.80425</v>
      </c>
      <c r="H147" s="26">
        <v>81.5</v>
      </c>
      <c r="I147" s="23"/>
      <c r="J147" s="26">
        <f t="shared" si="12"/>
        <v>12.225</v>
      </c>
      <c r="K147" s="23">
        <v>80</v>
      </c>
      <c r="L147" s="23">
        <v>12</v>
      </c>
      <c r="M147" s="23">
        <f t="shared" si="13"/>
        <v>13.8</v>
      </c>
      <c r="N147" s="26">
        <f t="shared" si="14"/>
        <v>76.82925</v>
      </c>
      <c r="O147" s="23"/>
      <c r="P147" s="23"/>
      <c r="Q147" s="30"/>
      <c r="R147" s="31"/>
      <c r="S147" s="20"/>
    </row>
    <row r="148" spans="1:19">
      <c r="A148" s="9" t="s">
        <v>140</v>
      </c>
      <c r="B148" s="4">
        <v>80</v>
      </c>
      <c r="C148" s="23"/>
      <c r="D148" s="26">
        <f t="shared" si="10"/>
        <v>16</v>
      </c>
      <c r="E148" s="22">
        <v>91.1075</v>
      </c>
      <c r="F148" s="23"/>
      <c r="G148" s="23">
        <f t="shared" si="11"/>
        <v>45.55375</v>
      </c>
      <c r="H148" s="26">
        <v>85.5</v>
      </c>
      <c r="I148" s="23"/>
      <c r="J148" s="26">
        <f t="shared" si="12"/>
        <v>12.825</v>
      </c>
      <c r="K148" s="23">
        <v>80</v>
      </c>
      <c r="L148" s="23">
        <v>7</v>
      </c>
      <c r="M148" s="23">
        <f t="shared" si="13"/>
        <v>13.05</v>
      </c>
      <c r="N148" s="26">
        <f t="shared" si="14"/>
        <v>87.42875</v>
      </c>
      <c r="O148" s="23">
        <v>3</v>
      </c>
      <c r="P148" s="23"/>
      <c r="Q148" s="30"/>
      <c r="R148" s="31"/>
      <c r="S148" s="20"/>
    </row>
    <row r="149" spans="1:19">
      <c r="A149" s="9" t="s">
        <v>141</v>
      </c>
      <c r="B149" s="4">
        <v>80</v>
      </c>
      <c r="C149" s="23">
        <v>5</v>
      </c>
      <c r="D149" s="26">
        <f t="shared" si="10"/>
        <v>16</v>
      </c>
      <c r="E149" s="22">
        <v>86.72</v>
      </c>
      <c r="F149" s="23">
        <v>5</v>
      </c>
      <c r="G149" s="23">
        <f t="shared" si="11"/>
        <v>43.36</v>
      </c>
      <c r="H149" s="26">
        <v>80</v>
      </c>
      <c r="I149" s="23"/>
      <c r="J149" s="26">
        <f t="shared" si="12"/>
        <v>12</v>
      </c>
      <c r="K149" s="23">
        <v>80</v>
      </c>
      <c r="L149" s="23">
        <v>80</v>
      </c>
      <c r="M149" s="23">
        <f t="shared" si="13"/>
        <v>24</v>
      </c>
      <c r="N149" s="26">
        <f t="shared" si="14"/>
        <v>95.36</v>
      </c>
      <c r="O149" s="23">
        <v>1</v>
      </c>
      <c r="P149" s="23"/>
      <c r="Q149" s="30"/>
      <c r="R149" s="31"/>
      <c r="S149" s="20"/>
    </row>
    <row r="150" spans="1:19">
      <c r="A150" s="9" t="s">
        <v>142</v>
      </c>
      <c r="B150" s="4">
        <v>80</v>
      </c>
      <c r="C150" s="23"/>
      <c r="D150" s="26">
        <f t="shared" si="10"/>
        <v>16</v>
      </c>
      <c r="E150" s="22">
        <v>79.1915</v>
      </c>
      <c r="F150" s="23"/>
      <c r="G150" s="23">
        <f t="shared" si="11"/>
        <v>39.59575</v>
      </c>
      <c r="H150" s="26">
        <v>80.5</v>
      </c>
      <c r="I150" s="23"/>
      <c r="J150" s="26">
        <f t="shared" si="12"/>
        <v>12.075</v>
      </c>
      <c r="K150" s="23">
        <v>80</v>
      </c>
      <c r="L150" s="23">
        <v>4</v>
      </c>
      <c r="M150" s="23">
        <f t="shared" si="13"/>
        <v>12.6</v>
      </c>
      <c r="N150" s="26">
        <f t="shared" si="14"/>
        <v>80.27075</v>
      </c>
      <c r="O150" s="23"/>
      <c r="P150" s="23"/>
      <c r="Q150" s="30"/>
      <c r="R150" s="31"/>
      <c r="S150" s="20"/>
    </row>
    <row r="151" spans="1:19">
      <c r="A151" s="9" t="s">
        <v>143</v>
      </c>
      <c r="B151" s="4">
        <v>80</v>
      </c>
      <c r="C151" s="23"/>
      <c r="D151" s="26">
        <f t="shared" si="10"/>
        <v>16</v>
      </c>
      <c r="E151" s="22">
        <v>66.7375</v>
      </c>
      <c r="F151" s="23"/>
      <c r="G151" s="23">
        <f t="shared" si="11"/>
        <v>33.36875</v>
      </c>
      <c r="H151" s="26">
        <v>42.5</v>
      </c>
      <c r="I151" s="23"/>
      <c r="J151" s="26">
        <f t="shared" si="12"/>
        <v>6.375</v>
      </c>
      <c r="K151" s="23">
        <v>80</v>
      </c>
      <c r="L151" s="23"/>
      <c r="M151" s="23">
        <f t="shared" si="13"/>
        <v>12</v>
      </c>
      <c r="N151" s="26">
        <f t="shared" si="14"/>
        <v>67.74375</v>
      </c>
      <c r="O151" s="23"/>
      <c r="P151" s="23"/>
      <c r="Q151" s="30"/>
      <c r="R151" s="31"/>
      <c r="S151" s="20"/>
    </row>
    <row r="152" spans="1:19">
      <c r="A152" s="9" t="s">
        <v>144</v>
      </c>
      <c r="B152" s="4">
        <v>80</v>
      </c>
      <c r="C152" s="23"/>
      <c r="D152" s="26">
        <f t="shared" si="10"/>
        <v>16</v>
      </c>
      <c r="E152" s="22">
        <v>60.3585</v>
      </c>
      <c r="F152" s="23"/>
      <c r="G152" s="23">
        <f t="shared" si="11"/>
        <v>30.17925</v>
      </c>
      <c r="H152" s="26">
        <v>83.5</v>
      </c>
      <c r="I152" s="23"/>
      <c r="J152" s="26">
        <f t="shared" si="12"/>
        <v>12.525</v>
      </c>
      <c r="K152" s="23">
        <v>80</v>
      </c>
      <c r="L152" s="23">
        <v>14</v>
      </c>
      <c r="M152" s="23">
        <f t="shared" si="13"/>
        <v>14.1</v>
      </c>
      <c r="N152" s="26">
        <f t="shared" si="14"/>
        <v>72.80425</v>
      </c>
      <c r="O152" s="23"/>
      <c r="P152" s="23"/>
      <c r="Q152" s="30"/>
      <c r="R152" s="31"/>
      <c r="S152" s="20"/>
    </row>
    <row r="153" spans="1:19">
      <c r="A153" s="9" t="s">
        <v>145</v>
      </c>
      <c r="B153" s="4">
        <v>80</v>
      </c>
      <c r="C153" s="23"/>
      <c r="D153" s="26">
        <f t="shared" si="10"/>
        <v>16</v>
      </c>
      <c r="E153" s="22">
        <v>63.6585</v>
      </c>
      <c r="F153" s="23"/>
      <c r="G153" s="23">
        <f t="shared" si="11"/>
        <v>31.82925</v>
      </c>
      <c r="H153" s="26">
        <v>43</v>
      </c>
      <c r="I153" s="23"/>
      <c r="J153" s="26">
        <f t="shared" si="12"/>
        <v>6.45</v>
      </c>
      <c r="K153" s="23">
        <v>80</v>
      </c>
      <c r="L153" s="23"/>
      <c r="M153" s="23">
        <f t="shared" si="13"/>
        <v>12</v>
      </c>
      <c r="N153" s="26">
        <f t="shared" si="14"/>
        <v>66.27925</v>
      </c>
      <c r="O153" s="23"/>
      <c r="P153" s="23"/>
      <c r="Q153" s="30"/>
      <c r="R153" s="31"/>
      <c r="S153" s="20"/>
    </row>
    <row r="154" spans="1:19">
      <c r="A154" s="9" t="s">
        <v>146</v>
      </c>
      <c r="B154" s="4">
        <v>80</v>
      </c>
      <c r="C154" s="23"/>
      <c r="D154" s="26">
        <f t="shared" si="10"/>
        <v>16</v>
      </c>
      <c r="E154" s="22">
        <v>88.9895</v>
      </c>
      <c r="F154" s="23"/>
      <c r="G154" s="23">
        <f t="shared" si="11"/>
        <v>44.49475</v>
      </c>
      <c r="H154" s="26">
        <v>91.5</v>
      </c>
      <c r="I154" s="23"/>
      <c r="J154" s="26">
        <f t="shared" si="12"/>
        <v>13.725</v>
      </c>
      <c r="K154" s="23">
        <v>80</v>
      </c>
      <c r="L154" s="23">
        <v>2</v>
      </c>
      <c r="M154" s="23">
        <f t="shared" si="13"/>
        <v>12.3</v>
      </c>
      <c r="N154" s="26">
        <f t="shared" si="14"/>
        <v>86.51975</v>
      </c>
      <c r="O154" s="23">
        <v>4</v>
      </c>
      <c r="P154" s="23"/>
      <c r="Q154" s="30"/>
      <c r="R154" s="31"/>
      <c r="S154" s="20"/>
    </row>
    <row r="155" spans="1:19">
      <c r="A155" s="9" t="s">
        <v>147</v>
      </c>
      <c r="B155" s="4">
        <v>80</v>
      </c>
      <c r="C155" s="23"/>
      <c r="D155" s="26">
        <f t="shared" si="10"/>
        <v>16</v>
      </c>
      <c r="E155" s="22">
        <v>76.5515</v>
      </c>
      <c r="F155" s="23"/>
      <c r="G155" s="23">
        <f t="shared" si="11"/>
        <v>38.27575</v>
      </c>
      <c r="H155" s="26">
        <v>69</v>
      </c>
      <c r="I155" s="23"/>
      <c r="J155" s="26">
        <f t="shared" si="12"/>
        <v>10.35</v>
      </c>
      <c r="K155" s="23">
        <v>80</v>
      </c>
      <c r="L155" s="23"/>
      <c r="M155" s="23">
        <f t="shared" si="13"/>
        <v>12</v>
      </c>
      <c r="N155" s="26">
        <f t="shared" si="14"/>
        <v>76.62575</v>
      </c>
      <c r="O155" s="23"/>
      <c r="P155" s="23"/>
      <c r="Q155" s="30"/>
      <c r="R155" s="31"/>
      <c r="S155" s="20"/>
    </row>
    <row r="156" spans="1:19">
      <c r="A156" s="9" t="s">
        <v>148</v>
      </c>
      <c r="B156" s="4">
        <v>80</v>
      </c>
      <c r="C156" s="23"/>
      <c r="D156" s="26">
        <f t="shared" si="10"/>
        <v>16</v>
      </c>
      <c r="E156" s="22">
        <v>87.102</v>
      </c>
      <c r="F156" s="23"/>
      <c r="G156" s="23">
        <f t="shared" si="11"/>
        <v>43.551</v>
      </c>
      <c r="H156" s="26">
        <v>78.5</v>
      </c>
      <c r="I156" s="23"/>
      <c r="J156" s="26">
        <f t="shared" si="12"/>
        <v>11.775</v>
      </c>
      <c r="K156" s="23">
        <v>80</v>
      </c>
      <c r="L156" s="23"/>
      <c r="M156" s="23">
        <f t="shared" si="13"/>
        <v>12</v>
      </c>
      <c r="N156" s="26">
        <f t="shared" si="14"/>
        <v>83.326</v>
      </c>
      <c r="O156" s="23"/>
      <c r="P156" s="23"/>
      <c r="Q156" s="30"/>
      <c r="R156" s="31"/>
      <c r="S156" s="20"/>
    </row>
    <row r="157" spans="1:19">
      <c r="A157" s="9" t="s">
        <v>149</v>
      </c>
      <c r="B157" s="4">
        <v>80</v>
      </c>
      <c r="C157" s="23"/>
      <c r="D157" s="26">
        <f t="shared" si="10"/>
        <v>16</v>
      </c>
      <c r="E157" s="22">
        <v>88.067</v>
      </c>
      <c r="F157" s="23"/>
      <c r="G157" s="23">
        <f t="shared" si="11"/>
        <v>44.0335</v>
      </c>
      <c r="H157" s="26">
        <v>77</v>
      </c>
      <c r="I157" s="23"/>
      <c r="J157" s="26">
        <f t="shared" si="12"/>
        <v>11.55</v>
      </c>
      <c r="K157" s="23">
        <v>80</v>
      </c>
      <c r="L157" s="23"/>
      <c r="M157" s="23">
        <f t="shared" si="13"/>
        <v>12</v>
      </c>
      <c r="N157" s="26">
        <f t="shared" si="14"/>
        <v>83.5835</v>
      </c>
      <c r="O157" s="23">
        <v>9</v>
      </c>
      <c r="P157" s="23"/>
      <c r="Q157" s="30"/>
      <c r="R157" s="31"/>
      <c r="S157" s="20"/>
    </row>
    <row r="158" spans="1:19">
      <c r="A158" s="9" t="s">
        <v>150</v>
      </c>
      <c r="B158" s="4">
        <v>80</v>
      </c>
      <c r="C158" s="23"/>
      <c r="D158" s="26">
        <f t="shared" si="10"/>
        <v>16</v>
      </c>
      <c r="E158" s="22">
        <v>70.193</v>
      </c>
      <c r="F158" s="23"/>
      <c r="G158" s="23">
        <f t="shared" si="11"/>
        <v>35.0965</v>
      </c>
      <c r="H158" s="26">
        <v>85.5</v>
      </c>
      <c r="I158" s="23"/>
      <c r="J158" s="26">
        <f t="shared" si="12"/>
        <v>12.825</v>
      </c>
      <c r="K158" s="23">
        <v>80</v>
      </c>
      <c r="L158" s="23"/>
      <c r="M158" s="23">
        <f t="shared" si="13"/>
        <v>12</v>
      </c>
      <c r="N158" s="26">
        <f t="shared" si="14"/>
        <v>75.9215</v>
      </c>
      <c r="O158" s="23"/>
      <c r="P158" s="23"/>
      <c r="Q158" s="30"/>
      <c r="R158" s="31"/>
      <c r="S158" s="20"/>
    </row>
    <row r="159" spans="1:19">
      <c r="A159" s="9"/>
      <c r="B159" s="9"/>
      <c r="C159" s="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30"/>
      <c r="S159" s="20"/>
    </row>
    <row r="160" spans="1:19">
      <c r="A160" s="23" t="s">
        <v>151</v>
      </c>
      <c r="B160" s="32" t="s">
        <v>152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43"/>
      <c r="S160" s="20"/>
    </row>
    <row r="161" spans="1:19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</row>
    <row r="162" spans="1:19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</row>
    <row r="163" spans="1:19">
      <c r="A163" s="33" t="s">
        <v>153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39"/>
      <c r="Q163" s="39"/>
      <c r="R163" s="39"/>
      <c r="S163" s="20"/>
    </row>
    <row r="164" spans="1:19">
      <c r="A164" s="21" t="s">
        <v>2</v>
      </c>
      <c r="B164" s="21" t="s">
        <v>154</v>
      </c>
      <c r="C164" s="21"/>
      <c r="D164" s="21"/>
      <c r="E164" s="34" t="s">
        <v>4</v>
      </c>
      <c r="F164" s="34"/>
      <c r="G164" s="34"/>
      <c r="H164" s="21" t="s">
        <v>5</v>
      </c>
      <c r="I164" s="21"/>
      <c r="J164" s="21"/>
      <c r="K164" s="21" t="s">
        <v>155</v>
      </c>
      <c r="L164" s="21"/>
      <c r="M164" s="21"/>
      <c r="N164" s="21" t="s">
        <v>7</v>
      </c>
      <c r="O164" s="21" t="s">
        <v>8</v>
      </c>
      <c r="P164" s="21" t="s">
        <v>156</v>
      </c>
      <c r="Q164" s="20"/>
      <c r="R164" s="20"/>
      <c r="S164" s="20"/>
    </row>
    <row r="165" spans="1:19">
      <c r="A165" s="21"/>
      <c r="B165" s="21" t="s">
        <v>157</v>
      </c>
      <c r="C165" s="21" t="s">
        <v>13</v>
      </c>
      <c r="D165" s="35">
        <v>0.2</v>
      </c>
      <c r="E165" s="21" t="s">
        <v>14</v>
      </c>
      <c r="F165" s="21" t="s">
        <v>13</v>
      </c>
      <c r="G165" s="35">
        <v>0.5</v>
      </c>
      <c r="H165" s="21" t="s">
        <v>12</v>
      </c>
      <c r="I165" s="21" t="s">
        <v>13</v>
      </c>
      <c r="J165" s="35">
        <v>0.15</v>
      </c>
      <c r="K165" s="21" t="s">
        <v>12</v>
      </c>
      <c r="L165" s="21" t="s">
        <v>13</v>
      </c>
      <c r="M165" s="35">
        <v>0.15</v>
      </c>
      <c r="N165" s="21"/>
      <c r="O165" s="21"/>
      <c r="P165" s="21"/>
      <c r="Q165" s="20"/>
      <c r="R165" s="20"/>
      <c r="S165" s="20"/>
    </row>
    <row r="166" spans="1:19">
      <c r="A166" s="21"/>
      <c r="B166" s="21" t="s">
        <v>158</v>
      </c>
      <c r="C166" s="21" t="s">
        <v>18</v>
      </c>
      <c r="D166" s="21" t="s">
        <v>19</v>
      </c>
      <c r="E166" s="21" t="s">
        <v>20</v>
      </c>
      <c r="F166" s="21" t="s">
        <v>18</v>
      </c>
      <c r="G166" s="21" t="s">
        <v>19</v>
      </c>
      <c r="H166" s="21" t="s">
        <v>20</v>
      </c>
      <c r="I166" s="21" t="s">
        <v>18</v>
      </c>
      <c r="J166" s="21" t="s">
        <v>19</v>
      </c>
      <c r="K166" s="21" t="s">
        <v>159</v>
      </c>
      <c r="L166" s="21" t="s">
        <v>18</v>
      </c>
      <c r="M166" s="21" t="s">
        <v>19</v>
      </c>
      <c r="N166" s="21"/>
      <c r="O166" s="21"/>
      <c r="P166" s="21"/>
      <c r="Q166" s="20"/>
      <c r="R166" s="20"/>
      <c r="S166" s="20"/>
    </row>
    <row r="167" spans="1:19">
      <c r="A167" s="36" t="s">
        <v>160</v>
      </c>
      <c r="B167" s="37">
        <v>80</v>
      </c>
      <c r="C167" s="37">
        <v>0</v>
      </c>
      <c r="D167" s="37">
        <f>(B167+C167)*0.2</f>
        <v>16</v>
      </c>
      <c r="E167" s="37">
        <v>83.6729166666667</v>
      </c>
      <c r="F167" s="37">
        <v>0</v>
      </c>
      <c r="G167" s="37">
        <f>(E167+F167)*0.5</f>
        <v>41.8364583333333</v>
      </c>
      <c r="H167" s="37">
        <v>78</v>
      </c>
      <c r="I167" s="37">
        <v>0</v>
      </c>
      <c r="J167" s="37">
        <f>(H167+I167)*0.15</f>
        <v>11.7</v>
      </c>
      <c r="K167" s="37">
        <v>80</v>
      </c>
      <c r="L167" s="37">
        <v>0</v>
      </c>
      <c r="M167" s="37">
        <f>(K167+L167)*0.15</f>
        <v>12</v>
      </c>
      <c r="N167" s="40">
        <f>D167+G167+J167+M167</f>
        <v>81.5364583333333</v>
      </c>
      <c r="O167" s="41"/>
      <c r="P167" s="42" t="s">
        <v>161</v>
      </c>
      <c r="Q167" s="20"/>
      <c r="R167" s="20"/>
      <c r="S167" s="20"/>
    </row>
    <row r="168" spans="1:19">
      <c r="A168" s="38" t="s">
        <v>162</v>
      </c>
      <c r="B168" s="37">
        <v>80</v>
      </c>
      <c r="C168" s="37">
        <v>0</v>
      </c>
      <c r="D168" s="37">
        <f t="shared" ref="D168:D196" si="15">(B168+C168)*0.2</f>
        <v>16</v>
      </c>
      <c r="E168" s="37">
        <v>92.2965277777778</v>
      </c>
      <c r="F168" s="37">
        <v>0</v>
      </c>
      <c r="G168" s="37">
        <f t="shared" ref="G168:G196" si="16">(E168+F168)*0.5</f>
        <v>46.1482638888889</v>
      </c>
      <c r="H168" s="37">
        <v>91.6</v>
      </c>
      <c r="I168" s="37">
        <v>5</v>
      </c>
      <c r="J168" s="37">
        <f t="shared" ref="J168:J196" si="17">(H168+I168)*0.15</f>
        <v>14.49</v>
      </c>
      <c r="K168" s="37">
        <v>80</v>
      </c>
      <c r="L168" s="37">
        <v>40</v>
      </c>
      <c r="M168" s="37">
        <f t="shared" ref="M168:M196" si="18">(K168+L168)*0.15</f>
        <v>18</v>
      </c>
      <c r="N168" s="40">
        <f t="shared" ref="N168:N196" si="19">D168+G168+J168+M168</f>
        <v>94.6382638888889</v>
      </c>
      <c r="O168" s="41">
        <v>4</v>
      </c>
      <c r="P168" s="42"/>
      <c r="Q168" s="20"/>
      <c r="R168" s="20"/>
      <c r="S168" s="20"/>
    </row>
    <row r="169" spans="1:19">
      <c r="A169" s="36" t="s">
        <v>163</v>
      </c>
      <c r="B169" s="37">
        <v>80</v>
      </c>
      <c r="C169" s="37">
        <v>0</v>
      </c>
      <c r="D169" s="37">
        <f t="shared" si="15"/>
        <v>16</v>
      </c>
      <c r="E169" s="37">
        <v>91.3270833333333</v>
      </c>
      <c r="F169" s="37">
        <v>0</v>
      </c>
      <c r="G169" s="37">
        <f t="shared" si="16"/>
        <v>45.6635416666667</v>
      </c>
      <c r="H169" s="37">
        <v>100</v>
      </c>
      <c r="I169" s="37">
        <v>5</v>
      </c>
      <c r="J169" s="37">
        <f t="shared" si="17"/>
        <v>15.75</v>
      </c>
      <c r="K169" s="37">
        <v>80</v>
      </c>
      <c r="L169" s="37">
        <v>20</v>
      </c>
      <c r="M169" s="37">
        <f t="shared" si="18"/>
        <v>15</v>
      </c>
      <c r="N169" s="40">
        <f t="shared" si="19"/>
        <v>92.4135416666666</v>
      </c>
      <c r="O169" s="41">
        <v>7</v>
      </c>
      <c r="P169" s="42"/>
      <c r="Q169" s="20"/>
      <c r="R169" s="20"/>
      <c r="S169" s="20"/>
    </row>
    <row r="170" spans="1:19">
      <c r="A170" s="36" t="s">
        <v>164</v>
      </c>
      <c r="B170" s="37">
        <v>80</v>
      </c>
      <c r="C170" s="37">
        <v>0</v>
      </c>
      <c r="D170" s="37">
        <f t="shared" si="15"/>
        <v>16</v>
      </c>
      <c r="E170" s="37">
        <v>83.5041666666667</v>
      </c>
      <c r="F170" s="37">
        <v>0</v>
      </c>
      <c r="G170" s="37">
        <f t="shared" si="16"/>
        <v>41.7520833333334</v>
      </c>
      <c r="H170" s="37">
        <v>84.5</v>
      </c>
      <c r="I170" s="37">
        <v>0</v>
      </c>
      <c r="J170" s="37">
        <f t="shared" si="17"/>
        <v>12.675</v>
      </c>
      <c r="K170" s="37">
        <v>80</v>
      </c>
      <c r="L170" s="37">
        <v>0</v>
      </c>
      <c r="M170" s="37">
        <f t="shared" si="18"/>
        <v>12</v>
      </c>
      <c r="N170" s="40">
        <f t="shared" si="19"/>
        <v>82.4270833333334</v>
      </c>
      <c r="O170" s="41"/>
      <c r="P170" s="42" t="s">
        <v>161</v>
      </c>
      <c r="Q170" s="20"/>
      <c r="R170" s="20"/>
      <c r="S170" s="20"/>
    </row>
    <row r="171" spans="1:19">
      <c r="A171" s="36" t="s">
        <v>165</v>
      </c>
      <c r="B171" s="37">
        <v>80</v>
      </c>
      <c r="C171" s="37">
        <v>0</v>
      </c>
      <c r="D171" s="37">
        <f t="shared" si="15"/>
        <v>16</v>
      </c>
      <c r="E171" s="37">
        <v>85.725</v>
      </c>
      <c r="F171" s="37">
        <v>0</v>
      </c>
      <c r="G171" s="37">
        <f t="shared" si="16"/>
        <v>42.8625</v>
      </c>
      <c r="H171" s="37">
        <v>84.5</v>
      </c>
      <c r="I171" s="37">
        <v>4</v>
      </c>
      <c r="J171" s="37">
        <f t="shared" si="17"/>
        <v>13.275</v>
      </c>
      <c r="K171" s="37">
        <v>80</v>
      </c>
      <c r="L171" s="37">
        <v>10</v>
      </c>
      <c r="M171" s="37">
        <f t="shared" si="18"/>
        <v>13.5</v>
      </c>
      <c r="N171" s="40">
        <f t="shared" si="19"/>
        <v>85.6375</v>
      </c>
      <c r="O171" s="41"/>
      <c r="P171" s="42"/>
      <c r="Q171" s="20"/>
      <c r="R171" s="20"/>
      <c r="S171" s="20"/>
    </row>
    <row r="172" spans="1:19">
      <c r="A172" s="38" t="s">
        <v>166</v>
      </c>
      <c r="B172" s="37">
        <v>80</v>
      </c>
      <c r="C172" s="37">
        <v>7</v>
      </c>
      <c r="D172" s="37">
        <f t="shared" si="15"/>
        <v>17.4</v>
      </c>
      <c r="E172" s="37">
        <v>88.75625</v>
      </c>
      <c r="F172" s="37">
        <v>0</v>
      </c>
      <c r="G172" s="37">
        <f t="shared" si="16"/>
        <v>44.378125</v>
      </c>
      <c r="H172" s="37">
        <v>94</v>
      </c>
      <c r="I172" s="37">
        <v>14</v>
      </c>
      <c r="J172" s="37">
        <f t="shared" si="17"/>
        <v>16.2</v>
      </c>
      <c r="K172" s="37">
        <v>80</v>
      </c>
      <c r="L172" s="37">
        <v>51</v>
      </c>
      <c r="M172" s="37">
        <f t="shared" si="18"/>
        <v>19.65</v>
      </c>
      <c r="N172" s="40">
        <f t="shared" si="19"/>
        <v>97.628125</v>
      </c>
      <c r="O172" s="41">
        <v>2</v>
      </c>
      <c r="P172" s="42"/>
      <c r="Q172" s="20"/>
      <c r="R172" s="20"/>
      <c r="S172" s="20"/>
    </row>
    <row r="173" spans="1:19">
      <c r="A173" s="36" t="s">
        <v>167</v>
      </c>
      <c r="B173" s="37">
        <v>80</v>
      </c>
      <c r="C173" s="37">
        <v>0</v>
      </c>
      <c r="D173" s="37">
        <f t="shared" si="15"/>
        <v>16</v>
      </c>
      <c r="E173" s="37">
        <v>89.3152777777778</v>
      </c>
      <c r="F173" s="37">
        <v>0</v>
      </c>
      <c r="G173" s="37">
        <f t="shared" si="16"/>
        <v>44.6576388888889</v>
      </c>
      <c r="H173" s="37">
        <v>86.6</v>
      </c>
      <c r="I173" s="37">
        <v>4</v>
      </c>
      <c r="J173" s="37">
        <f t="shared" si="17"/>
        <v>13.59</v>
      </c>
      <c r="K173" s="37">
        <v>80</v>
      </c>
      <c r="L173" s="37">
        <v>11</v>
      </c>
      <c r="M173" s="37">
        <f t="shared" si="18"/>
        <v>13.65</v>
      </c>
      <c r="N173" s="40">
        <f t="shared" si="19"/>
        <v>87.8976388888889</v>
      </c>
      <c r="O173" s="41"/>
      <c r="P173" s="42"/>
      <c r="Q173" s="20"/>
      <c r="R173" s="20"/>
      <c r="S173" s="20"/>
    </row>
    <row r="174" spans="1:19">
      <c r="A174" s="38" t="s">
        <v>168</v>
      </c>
      <c r="B174" s="37">
        <v>80</v>
      </c>
      <c r="C174" s="37">
        <v>0</v>
      </c>
      <c r="D174" s="37">
        <f t="shared" si="15"/>
        <v>16</v>
      </c>
      <c r="E174" s="37">
        <v>84.3611111111111</v>
      </c>
      <c r="F174" s="37">
        <v>0</v>
      </c>
      <c r="G174" s="37">
        <f t="shared" si="16"/>
        <v>42.1805555555556</v>
      </c>
      <c r="H174" s="37">
        <v>86.8</v>
      </c>
      <c r="I174" s="37">
        <v>4</v>
      </c>
      <c r="J174" s="37">
        <f t="shared" si="17"/>
        <v>13.62</v>
      </c>
      <c r="K174" s="37">
        <v>80</v>
      </c>
      <c r="L174" s="37">
        <v>29</v>
      </c>
      <c r="M174" s="37">
        <f t="shared" si="18"/>
        <v>16.35</v>
      </c>
      <c r="N174" s="40">
        <f t="shared" si="19"/>
        <v>88.1505555555555</v>
      </c>
      <c r="O174" s="41"/>
      <c r="P174" s="42"/>
      <c r="Q174" s="20"/>
      <c r="R174" s="20"/>
      <c r="S174" s="20"/>
    </row>
    <row r="175" spans="1:19">
      <c r="A175" s="36" t="s">
        <v>169</v>
      </c>
      <c r="B175" s="37">
        <v>80</v>
      </c>
      <c r="C175" s="37">
        <v>0</v>
      </c>
      <c r="D175" s="37">
        <f t="shared" si="15"/>
        <v>16</v>
      </c>
      <c r="E175" s="37">
        <v>84.7909722222222</v>
      </c>
      <c r="F175" s="37">
        <v>0</v>
      </c>
      <c r="G175" s="37">
        <f t="shared" si="16"/>
        <v>42.3954861111111</v>
      </c>
      <c r="H175" s="37">
        <v>89.1</v>
      </c>
      <c r="I175" s="37">
        <v>0</v>
      </c>
      <c r="J175" s="37">
        <f t="shared" si="17"/>
        <v>13.365</v>
      </c>
      <c r="K175" s="37">
        <v>80</v>
      </c>
      <c r="L175" s="37">
        <v>0</v>
      </c>
      <c r="M175" s="37">
        <f t="shared" si="18"/>
        <v>12</v>
      </c>
      <c r="N175" s="40" t="s">
        <v>170</v>
      </c>
      <c r="O175" s="41"/>
      <c r="P175" s="42" t="s">
        <v>161</v>
      </c>
      <c r="Q175" s="20"/>
      <c r="R175" s="20"/>
      <c r="S175" s="20"/>
    </row>
    <row r="176" spans="1:19">
      <c r="A176" s="38" t="s">
        <v>171</v>
      </c>
      <c r="B176" s="37">
        <v>80</v>
      </c>
      <c r="C176" s="37">
        <v>0</v>
      </c>
      <c r="D176" s="37">
        <f t="shared" si="15"/>
        <v>16</v>
      </c>
      <c r="E176" s="37">
        <v>88.00625</v>
      </c>
      <c r="F176" s="37">
        <v>0</v>
      </c>
      <c r="G176" s="37">
        <f t="shared" si="16"/>
        <v>44.003125</v>
      </c>
      <c r="H176" s="37">
        <v>87.8</v>
      </c>
      <c r="I176" s="37">
        <v>5</v>
      </c>
      <c r="J176" s="37">
        <f t="shared" si="17"/>
        <v>13.92</v>
      </c>
      <c r="K176" s="37">
        <v>80</v>
      </c>
      <c r="L176" s="37">
        <v>23</v>
      </c>
      <c r="M176" s="37">
        <f t="shared" si="18"/>
        <v>15.45</v>
      </c>
      <c r="N176" s="40">
        <f t="shared" si="19"/>
        <v>89.373125</v>
      </c>
      <c r="O176" s="41">
        <v>9</v>
      </c>
      <c r="P176" s="42"/>
      <c r="Q176" s="20"/>
      <c r="R176" s="20"/>
      <c r="S176" s="20"/>
    </row>
    <row r="177" spans="1:19">
      <c r="A177" s="36" t="s">
        <v>172</v>
      </c>
      <c r="B177" s="37">
        <v>80</v>
      </c>
      <c r="C177" s="37">
        <v>0</v>
      </c>
      <c r="D177" s="37">
        <f t="shared" si="15"/>
        <v>16</v>
      </c>
      <c r="E177" s="37">
        <v>88.5875</v>
      </c>
      <c r="F177" s="37">
        <v>0</v>
      </c>
      <c r="G177" s="37">
        <f t="shared" si="16"/>
        <v>44.29375</v>
      </c>
      <c r="H177" s="37">
        <v>84.5</v>
      </c>
      <c r="I177" s="37">
        <v>0</v>
      </c>
      <c r="J177" s="37">
        <f t="shared" si="17"/>
        <v>12.675</v>
      </c>
      <c r="K177" s="37">
        <v>80</v>
      </c>
      <c r="L177" s="37">
        <v>0</v>
      </c>
      <c r="M177" s="37">
        <f t="shared" si="18"/>
        <v>12</v>
      </c>
      <c r="N177" s="40">
        <f t="shared" si="19"/>
        <v>84.96875</v>
      </c>
      <c r="O177" s="41"/>
      <c r="P177" s="42" t="s">
        <v>161</v>
      </c>
      <c r="Q177" s="20"/>
      <c r="R177" s="20"/>
      <c r="S177" s="20"/>
    </row>
    <row r="178" spans="1:19">
      <c r="A178" s="38" t="s">
        <v>173</v>
      </c>
      <c r="B178" s="37">
        <v>80</v>
      </c>
      <c r="C178" s="37">
        <v>0</v>
      </c>
      <c r="D178" s="37">
        <f t="shared" si="15"/>
        <v>16</v>
      </c>
      <c r="E178" s="37">
        <v>83.3729166666667</v>
      </c>
      <c r="F178" s="37">
        <v>0</v>
      </c>
      <c r="G178" s="37">
        <f t="shared" si="16"/>
        <v>41.6864583333333</v>
      </c>
      <c r="H178" s="37">
        <v>87</v>
      </c>
      <c r="I178" s="37">
        <v>0</v>
      </c>
      <c r="J178" s="37">
        <f t="shared" si="17"/>
        <v>13.05</v>
      </c>
      <c r="K178" s="37">
        <v>80</v>
      </c>
      <c r="L178" s="37">
        <v>0</v>
      </c>
      <c r="M178" s="37">
        <f t="shared" si="18"/>
        <v>12</v>
      </c>
      <c r="N178" s="40">
        <f t="shared" si="19"/>
        <v>82.7364583333333</v>
      </c>
      <c r="O178" s="41"/>
      <c r="P178" s="42"/>
      <c r="Q178" s="20"/>
      <c r="R178" s="20"/>
      <c r="S178" s="20"/>
    </row>
    <row r="179" spans="1:19">
      <c r="A179" s="36" t="s">
        <v>174</v>
      </c>
      <c r="B179" s="37">
        <v>80</v>
      </c>
      <c r="C179" s="37">
        <v>0</v>
      </c>
      <c r="D179" s="37">
        <f t="shared" si="15"/>
        <v>16</v>
      </c>
      <c r="E179" s="37">
        <v>88.4618055555556</v>
      </c>
      <c r="F179" s="37">
        <v>0</v>
      </c>
      <c r="G179" s="37">
        <f t="shared" si="16"/>
        <v>44.2309027777778</v>
      </c>
      <c r="H179" s="37">
        <v>87</v>
      </c>
      <c r="I179" s="37">
        <v>0</v>
      </c>
      <c r="J179" s="37">
        <f t="shared" si="17"/>
        <v>13.05</v>
      </c>
      <c r="K179" s="37">
        <v>80</v>
      </c>
      <c r="L179" s="37">
        <v>0</v>
      </c>
      <c r="M179" s="37">
        <f t="shared" si="18"/>
        <v>12</v>
      </c>
      <c r="N179" s="40">
        <f t="shared" si="19"/>
        <v>85.2809027777778</v>
      </c>
      <c r="O179" s="41"/>
      <c r="P179" s="42" t="s">
        <v>161</v>
      </c>
      <c r="Q179" s="20"/>
      <c r="R179" s="20"/>
      <c r="S179" s="20"/>
    </row>
    <row r="180" spans="1:19">
      <c r="A180" s="38" t="s">
        <v>175</v>
      </c>
      <c r="B180" s="37">
        <v>80</v>
      </c>
      <c r="C180" s="37">
        <v>0</v>
      </c>
      <c r="D180" s="37">
        <f t="shared" si="15"/>
        <v>16</v>
      </c>
      <c r="E180" s="37">
        <v>87.0472222222222</v>
      </c>
      <c r="F180" s="37">
        <v>0</v>
      </c>
      <c r="G180" s="37">
        <f t="shared" si="16"/>
        <v>43.5236111111111</v>
      </c>
      <c r="H180" s="37">
        <v>95</v>
      </c>
      <c r="I180" s="37">
        <v>4</v>
      </c>
      <c r="J180" s="37">
        <f t="shared" si="17"/>
        <v>14.85</v>
      </c>
      <c r="K180" s="37">
        <v>80</v>
      </c>
      <c r="L180" s="37">
        <v>17</v>
      </c>
      <c r="M180" s="37">
        <f t="shared" si="18"/>
        <v>14.55</v>
      </c>
      <c r="N180" s="40">
        <f t="shared" si="19"/>
        <v>88.9236111111111</v>
      </c>
      <c r="O180" s="41"/>
      <c r="P180" s="42"/>
      <c r="Q180" s="20"/>
      <c r="R180" s="20"/>
      <c r="S180" s="20"/>
    </row>
    <row r="181" spans="1:19">
      <c r="A181" s="36" t="s">
        <v>176</v>
      </c>
      <c r="B181" s="37">
        <v>80</v>
      </c>
      <c r="C181" s="37">
        <v>2</v>
      </c>
      <c r="D181" s="37">
        <f t="shared" si="15"/>
        <v>16.4</v>
      </c>
      <c r="E181" s="37">
        <v>84.4743055555556</v>
      </c>
      <c r="F181" s="37">
        <v>0</v>
      </c>
      <c r="G181" s="37">
        <f t="shared" si="16"/>
        <v>42.2371527777778</v>
      </c>
      <c r="H181" s="37">
        <v>90.5</v>
      </c>
      <c r="I181" s="37">
        <v>5</v>
      </c>
      <c r="J181" s="37">
        <f t="shared" si="17"/>
        <v>14.325</v>
      </c>
      <c r="K181" s="37">
        <v>80</v>
      </c>
      <c r="L181" s="37">
        <v>34</v>
      </c>
      <c r="M181" s="37">
        <f t="shared" si="18"/>
        <v>17.1</v>
      </c>
      <c r="N181" s="40">
        <f t="shared" si="19"/>
        <v>90.0621527777778</v>
      </c>
      <c r="O181" s="41">
        <v>8</v>
      </c>
      <c r="P181" s="42"/>
      <c r="Q181" s="20"/>
      <c r="R181" s="20"/>
      <c r="S181" s="20"/>
    </row>
    <row r="182" spans="1:19">
      <c r="A182" s="38" t="s">
        <v>177</v>
      </c>
      <c r="B182" s="37">
        <v>80</v>
      </c>
      <c r="C182" s="37">
        <v>7</v>
      </c>
      <c r="D182" s="37">
        <f t="shared" si="15"/>
        <v>17.4</v>
      </c>
      <c r="E182" s="37">
        <v>90.2375</v>
      </c>
      <c r="F182" s="37">
        <v>0</v>
      </c>
      <c r="G182" s="37">
        <f t="shared" si="16"/>
        <v>45.11875</v>
      </c>
      <c r="H182" s="37">
        <v>88.7</v>
      </c>
      <c r="I182" s="37">
        <v>7</v>
      </c>
      <c r="J182" s="37">
        <f t="shared" si="17"/>
        <v>14.355</v>
      </c>
      <c r="K182" s="37">
        <v>80</v>
      </c>
      <c r="L182" s="37">
        <v>33</v>
      </c>
      <c r="M182" s="37">
        <f t="shared" si="18"/>
        <v>16.95</v>
      </c>
      <c r="N182" s="40">
        <f t="shared" si="19"/>
        <v>93.82375</v>
      </c>
      <c r="O182" s="41">
        <v>5</v>
      </c>
      <c r="P182" s="42"/>
      <c r="Q182" s="20"/>
      <c r="R182" s="20"/>
      <c r="S182" s="20"/>
    </row>
    <row r="183" spans="1:19">
      <c r="A183" s="36" t="s">
        <v>178</v>
      </c>
      <c r="B183" s="37">
        <v>80</v>
      </c>
      <c r="C183" s="37">
        <v>0</v>
      </c>
      <c r="D183" s="37">
        <f t="shared" si="15"/>
        <v>16</v>
      </c>
      <c r="E183" s="37">
        <v>83.6173611111111</v>
      </c>
      <c r="F183" s="37">
        <v>0</v>
      </c>
      <c r="G183" s="37">
        <f t="shared" si="16"/>
        <v>41.8086805555555</v>
      </c>
      <c r="H183" s="37">
        <v>87.3</v>
      </c>
      <c r="I183" s="37">
        <v>0</v>
      </c>
      <c r="J183" s="37">
        <f t="shared" si="17"/>
        <v>13.095</v>
      </c>
      <c r="K183" s="37">
        <v>80</v>
      </c>
      <c r="L183" s="37">
        <v>0</v>
      </c>
      <c r="M183" s="37">
        <f t="shared" si="18"/>
        <v>12</v>
      </c>
      <c r="N183" s="40">
        <f t="shared" si="19"/>
        <v>82.9036805555556</v>
      </c>
      <c r="O183" s="41"/>
      <c r="P183" s="42" t="s">
        <v>161</v>
      </c>
      <c r="Q183" s="20"/>
      <c r="R183" s="20"/>
      <c r="S183" s="20"/>
    </row>
    <row r="184" spans="1:19">
      <c r="A184" s="38" t="s">
        <v>179</v>
      </c>
      <c r="B184" s="37">
        <v>80</v>
      </c>
      <c r="C184" s="37">
        <v>3</v>
      </c>
      <c r="D184" s="37">
        <f t="shared" si="15"/>
        <v>16.6</v>
      </c>
      <c r="E184" s="37">
        <v>90.6423611111111</v>
      </c>
      <c r="F184" s="37">
        <v>0</v>
      </c>
      <c r="G184" s="37">
        <f t="shared" si="16"/>
        <v>45.3211805555556</v>
      </c>
      <c r="H184" s="37">
        <v>82</v>
      </c>
      <c r="I184" s="37">
        <v>8</v>
      </c>
      <c r="J184" s="37">
        <f t="shared" si="17"/>
        <v>13.5</v>
      </c>
      <c r="K184" s="37">
        <v>80</v>
      </c>
      <c r="L184" s="37">
        <v>56</v>
      </c>
      <c r="M184" s="37">
        <f t="shared" si="18"/>
        <v>20.4</v>
      </c>
      <c r="N184" s="40">
        <f t="shared" si="19"/>
        <v>95.8211805555555</v>
      </c>
      <c r="O184" s="41">
        <v>3</v>
      </c>
      <c r="P184" s="42"/>
      <c r="Q184" s="20"/>
      <c r="R184" s="20"/>
      <c r="S184" s="20"/>
    </row>
    <row r="185" spans="1:19">
      <c r="A185" s="36" t="s">
        <v>180</v>
      </c>
      <c r="B185" s="37">
        <v>80</v>
      </c>
      <c r="C185" s="37">
        <v>0</v>
      </c>
      <c r="D185" s="37">
        <f t="shared" si="15"/>
        <v>16</v>
      </c>
      <c r="E185" s="37">
        <v>91.1097222222222</v>
      </c>
      <c r="F185" s="37">
        <v>0</v>
      </c>
      <c r="G185" s="37">
        <f t="shared" si="16"/>
        <v>45.5548611111111</v>
      </c>
      <c r="H185" s="37">
        <v>87</v>
      </c>
      <c r="I185" s="37">
        <v>0</v>
      </c>
      <c r="J185" s="37">
        <f t="shared" si="17"/>
        <v>13.05</v>
      </c>
      <c r="K185" s="37">
        <v>80</v>
      </c>
      <c r="L185" s="37">
        <v>0</v>
      </c>
      <c r="M185" s="37">
        <f t="shared" si="18"/>
        <v>12</v>
      </c>
      <c r="N185" s="40">
        <f t="shared" si="19"/>
        <v>86.6048611111111</v>
      </c>
      <c r="O185" s="41"/>
      <c r="P185" s="42" t="s">
        <v>161</v>
      </c>
      <c r="Q185" s="20"/>
      <c r="R185" s="20"/>
      <c r="S185" s="20"/>
    </row>
    <row r="186" spans="1:19">
      <c r="A186" s="36" t="s">
        <v>181</v>
      </c>
      <c r="B186" s="37">
        <v>80</v>
      </c>
      <c r="C186" s="37">
        <v>0</v>
      </c>
      <c r="D186" s="37">
        <f t="shared" si="15"/>
        <v>16</v>
      </c>
      <c r="E186" s="37">
        <v>88.4236111111111</v>
      </c>
      <c r="F186" s="37">
        <v>0</v>
      </c>
      <c r="G186" s="37">
        <f t="shared" si="16"/>
        <v>44.2118055555556</v>
      </c>
      <c r="H186" s="37">
        <v>80</v>
      </c>
      <c r="I186" s="37">
        <v>0</v>
      </c>
      <c r="J186" s="37">
        <f t="shared" si="17"/>
        <v>12</v>
      </c>
      <c r="K186" s="37">
        <v>80</v>
      </c>
      <c r="L186" s="37">
        <v>0</v>
      </c>
      <c r="M186" s="37">
        <f t="shared" si="18"/>
        <v>12</v>
      </c>
      <c r="N186" s="40">
        <f t="shared" si="19"/>
        <v>84.2118055555555</v>
      </c>
      <c r="O186" s="41"/>
      <c r="P186" s="42" t="s">
        <v>161</v>
      </c>
      <c r="Q186" s="20"/>
      <c r="R186" s="20"/>
      <c r="S186" s="20"/>
    </row>
    <row r="187" spans="1:19">
      <c r="A187" s="36" t="s">
        <v>182</v>
      </c>
      <c r="B187" s="37">
        <v>80</v>
      </c>
      <c r="C187" s="37">
        <v>0</v>
      </c>
      <c r="D187" s="37">
        <f t="shared" si="15"/>
        <v>16</v>
      </c>
      <c r="E187" s="37">
        <v>84.6381944444445</v>
      </c>
      <c r="F187" s="37">
        <v>0</v>
      </c>
      <c r="G187" s="37">
        <f t="shared" si="16"/>
        <v>42.3190972222222</v>
      </c>
      <c r="H187" s="37">
        <v>91</v>
      </c>
      <c r="I187" s="37">
        <v>0</v>
      </c>
      <c r="J187" s="37">
        <f t="shared" si="17"/>
        <v>13.65</v>
      </c>
      <c r="K187" s="37">
        <v>80</v>
      </c>
      <c r="L187" s="37">
        <v>0</v>
      </c>
      <c r="M187" s="37">
        <f t="shared" si="18"/>
        <v>12</v>
      </c>
      <c r="N187" s="40">
        <f t="shared" si="19"/>
        <v>83.9690972222222</v>
      </c>
      <c r="O187" s="41"/>
      <c r="P187" s="42" t="s">
        <v>161</v>
      </c>
      <c r="Q187" s="20"/>
      <c r="R187" s="20"/>
      <c r="S187" s="20"/>
    </row>
    <row r="188" spans="1:19">
      <c r="A188" s="38" t="s">
        <v>183</v>
      </c>
      <c r="B188" s="37">
        <v>80</v>
      </c>
      <c r="C188" s="37">
        <v>0</v>
      </c>
      <c r="D188" s="37">
        <f t="shared" si="15"/>
        <v>16</v>
      </c>
      <c r="E188" s="37">
        <v>88.5506944444444</v>
      </c>
      <c r="F188" s="37">
        <v>0</v>
      </c>
      <c r="G188" s="37">
        <f t="shared" si="16"/>
        <v>44.2753472222222</v>
      </c>
      <c r="H188" s="37">
        <v>92.5</v>
      </c>
      <c r="I188" s="37">
        <v>4</v>
      </c>
      <c r="J188" s="37">
        <f t="shared" si="17"/>
        <v>14.475</v>
      </c>
      <c r="K188" s="37">
        <v>80</v>
      </c>
      <c r="L188" s="37">
        <v>8</v>
      </c>
      <c r="M188" s="37">
        <f t="shared" si="18"/>
        <v>13.2</v>
      </c>
      <c r="N188" s="40">
        <f t="shared" si="19"/>
        <v>87.9503472222222</v>
      </c>
      <c r="O188" s="41"/>
      <c r="P188" s="42"/>
      <c r="Q188" s="20"/>
      <c r="R188" s="20"/>
      <c r="S188" s="20"/>
    </row>
    <row r="189" spans="1:19">
      <c r="A189" s="36" t="s">
        <v>184</v>
      </c>
      <c r="B189" s="37">
        <v>80</v>
      </c>
      <c r="C189" s="37">
        <v>0</v>
      </c>
      <c r="D189" s="37">
        <f t="shared" si="15"/>
        <v>16</v>
      </c>
      <c r="E189" s="37">
        <v>84.9020833333333</v>
      </c>
      <c r="F189" s="37">
        <v>0</v>
      </c>
      <c r="G189" s="37">
        <f t="shared" si="16"/>
        <v>42.4510416666666</v>
      </c>
      <c r="H189" s="37">
        <v>88.3</v>
      </c>
      <c r="I189" s="37">
        <v>2</v>
      </c>
      <c r="J189" s="37">
        <f t="shared" si="17"/>
        <v>13.545</v>
      </c>
      <c r="K189" s="37">
        <v>80</v>
      </c>
      <c r="L189" s="37">
        <v>35</v>
      </c>
      <c r="M189" s="37">
        <f t="shared" si="18"/>
        <v>17.25</v>
      </c>
      <c r="N189" s="40">
        <f t="shared" si="19"/>
        <v>89.2460416666666</v>
      </c>
      <c r="O189" s="41"/>
      <c r="P189" s="42"/>
      <c r="Q189" s="20"/>
      <c r="R189" s="20"/>
      <c r="S189" s="20"/>
    </row>
    <row r="190" spans="1:19">
      <c r="A190" s="36" t="s">
        <v>185</v>
      </c>
      <c r="B190" s="37">
        <v>80</v>
      </c>
      <c r="C190" s="37">
        <v>0</v>
      </c>
      <c r="D190" s="37">
        <f t="shared" si="15"/>
        <v>16</v>
      </c>
      <c r="E190" s="37">
        <v>84.1819444444444</v>
      </c>
      <c r="F190" s="37">
        <v>0</v>
      </c>
      <c r="G190" s="37">
        <f t="shared" si="16"/>
        <v>42.0909722222222</v>
      </c>
      <c r="H190" s="37">
        <v>97.5</v>
      </c>
      <c r="I190" s="37">
        <v>0</v>
      </c>
      <c r="J190" s="37">
        <f t="shared" si="17"/>
        <v>14.625</v>
      </c>
      <c r="K190" s="37">
        <v>80</v>
      </c>
      <c r="L190" s="37">
        <v>0</v>
      </c>
      <c r="M190" s="37">
        <f t="shared" si="18"/>
        <v>12</v>
      </c>
      <c r="N190" s="40">
        <f t="shared" si="19"/>
        <v>84.7159722222222</v>
      </c>
      <c r="O190" s="41"/>
      <c r="P190" s="42" t="s">
        <v>161</v>
      </c>
      <c r="Q190" s="20"/>
      <c r="R190" s="20"/>
      <c r="S190" s="20"/>
    </row>
    <row r="191" spans="1:19">
      <c r="A191" s="36" t="s">
        <v>186</v>
      </c>
      <c r="B191" s="37">
        <v>80</v>
      </c>
      <c r="C191" s="37">
        <v>4</v>
      </c>
      <c r="D191" s="37">
        <f t="shared" si="15"/>
        <v>16.8</v>
      </c>
      <c r="E191" s="37">
        <v>83.4277777777778</v>
      </c>
      <c r="F191" s="37">
        <v>0</v>
      </c>
      <c r="G191" s="37">
        <f t="shared" si="16"/>
        <v>41.7138888888889</v>
      </c>
      <c r="H191" s="37">
        <v>85</v>
      </c>
      <c r="I191" s="37">
        <v>8</v>
      </c>
      <c r="J191" s="37">
        <f t="shared" si="17"/>
        <v>13.95</v>
      </c>
      <c r="K191" s="37">
        <v>80</v>
      </c>
      <c r="L191" s="37">
        <v>53</v>
      </c>
      <c r="M191" s="37">
        <f t="shared" si="18"/>
        <v>19.95</v>
      </c>
      <c r="N191" s="40">
        <f t="shared" si="19"/>
        <v>92.4138888888889</v>
      </c>
      <c r="O191" s="41">
        <v>6</v>
      </c>
      <c r="P191" s="42" t="s">
        <v>161</v>
      </c>
      <c r="Q191" s="20"/>
      <c r="R191" s="20"/>
      <c r="S191" s="20"/>
    </row>
    <row r="192" spans="1:19">
      <c r="A192" s="36" t="s">
        <v>187</v>
      </c>
      <c r="B192" s="37">
        <v>80</v>
      </c>
      <c r="C192" s="37">
        <v>0</v>
      </c>
      <c r="D192" s="37">
        <f t="shared" si="15"/>
        <v>16</v>
      </c>
      <c r="E192" s="37">
        <v>85.2430555555556</v>
      </c>
      <c r="F192" s="37">
        <v>0</v>
      </c>
      <c r="G192" s="37">
        <f t="shared" si="16"/>
        <v>42.6215277777778</v>
      </c>
      <c r="H192" s="37">
        <v>95</v>
      </c>
      <c r="I192" s="37">
        <v>0</v>
      </c>
      <c r="J192" s="37">
        <f t="shared" si="17"/>
        <v>14.25</v>
      </c>
      <c r="K192" s="37">
        <v>80</v>
      </c>
      <c r="L192" s="37">
        <v>0</v>
      </c>
      <c r="M192" s="37">
        <f t="shared" si="18"/>
        <v>12</v>
      </c>
      <c r="N192" s="40">
        <f t="shared" si="19"/>
        <v>84.8715277777778</v>
      </c>
      <c r="O192" s="41"/>
      <c r="P192" s="42" t="s">
        <v>161</v>
      </c>
      <c r="Q192" s="20"/>
      <c r="R192" s="20"/>
      <c r="S192" s="20"/>
    </row>
    <row r="193" spans="1:19">
      <c r="A193" s="36" t="s">
        <v>188</v>
      </c>
      <c r="B193" s="37">
        <v>80</v>
      </c>
      <c r="C193" s="37">
        <v>7</v>
      </c>
      <c r="D193" s="37">
        <f t="shared" si="15"/>
        <v>17.4</v>
      </c>
      <c r="E193" s="37">
        <v>90.48125</v>
      </c>
      <c r="F193" s="37">
        <v>0</v>
      </c>
      <c r="G193" s="37">
        <f t="shared" si="16"/>
        <v>45.240625</v>
      </c>
      <c r="H193" s="37">
        <v>92.6</v>
      </c>
      <c r="I193" s="37">
        <v>14</v>
      </c>
      <c r="J193" s="37">
        <f t="shared" si="17"/>
        <v>15.99</v>
      </c>
      <c r="K193" s="37">
        <v>80</v>
      </c>
      <c r="L193" s="37">
        <v>71</v>
      </c>
      <c r="M193" s="37">
        <f t="shared" si="18"/>
        <v>22.65</v>
      </c>
      <c r="N193" s="40">
        <f t="shared" si="19"/>
        <v>101.280625</v>
      </c>
      <c r="O193" s="41">
        <v>1</v>
      </c>
      <c r="P193" s="42"/>
      <c r="Q193" s="20"/>
      <c r="R193" s="20"/>
      <c r="S193" s="20"/>
    </row>
    <row r="194" spans="1:19">
      <c r="A194" s="36" t="s">
        <v>189</v>
      </c>
      <c r="B194" s="37">
        <v>80</v>
      </c>
      <c r="C194" s="37">
        <v>0</v>
      </c>
      <c r="D194" s="37">
        <f t="shared" si="15"/>
        <v>16</v>
      </c>
      <c r="E194" s="37">
        <v>83.5402777777778</v>
      </c>
      <c r="F194" s="37">
        <v>0</v>
      </c>
      <c r="G194" s="37">
        <f t="shared" si="16"/>
        <v>41.7701388888889</v>
      </c>
      <c r="H194" s="37">
        <v>82</v>
      </c>
      <c r="I194" s="37">
        <v>0</v>
      </c>
      <c r="J194" s="37">
        <f t="shared" si="17"/>
        <v>12.3</v>
      </c>
      <c r="K194" s="37">
        <v>80</v>
      </c>
      <c r="L194" s="37">
        <v>0</v>
      </c>
      <c r="M194" s="37">
        <f t="shared" si="18"/>
        <v>12</v>
      </c>
      <c r="N194" s="40">
        <f t="shared" si="19"/>
        <v>82.0701388888889</v>
      </c>
      <c r="O194" s="41"/>
      <c r="P194" s="42" t="s">
        <v>161</v>
      </c>
      <c r="Q194" s="20"/>
      <c r="R194" s="20"/>
      <c r="S194" s="20"/>
    </row>
    <row r="195" spans="1:19">
      <c r="A195" s="36" t="s">
        <v>190</v>
      </c>
      <c r="B195" s="37">
        <v>80</v>
      </c>
      <c r="C195" s="37">
        <v>0</v>
      </c>
      <c r="D195" s="37">
        <f t="shared" si="15"/>
        <v>16</v>
      </c>
      <c r="E195" s="37">
        <v>75.8756944444444</v>
      </c>
      <c r="F195" s="37">
        <v>0</v>
      </c>
      <c r="G195" s="37">
        <f t="shared" si="16"/>
        <v>37.9378472222222</v>
      </c>
      <c r="H195" s="37">
        <v>88.6</v>
      </c>
      <c r="I195" s="37">
        <v>0</v>
      </c>
      <c r="J195" s="37">
        <f t="shared" si="17"/>
        <v>13.29</v>
      </c>
      <c r="K195" s="37">
        <v>80</v>
      </c>
      <c r="L195" s="37">
        <v>0</v>
      </c>
      <c r="M195" s="37">
        <f t="shared" si="18"/>
        <v>12</v>
      </c>
      <c r="N195" s="40">
        <f t="shared" si="19"/>
        <v>79.2278472222222</v>
      </c>
      <c r="O195" s="41"/>
      <c r="P195" s="42" t="s">
        <v>161</v>
      </c>
      <c r="Q195" s="20"/>
      <c r="R195" s="20"/>
      <c r="S195" s="20"/>
    </row>
    <row r="196" spans="1:19">
      <c r="A196" s="36" t="s">
        <v>191</v>
      </c>
      <c r="B196" s="37">
        <v>80</v>
      </c>
      <c r="C196" s="37">
        <v>0</v>
      </c>
      <c r="D196" s="37">
        <f t="shared" si="15"/>
        <v>16</v>
      </c>
      <c r="E196" s="37">
        <v>82.9020833333333</v>
      </c>
      <c r="F196" s="37">
        <v>0</v>
      </c>
      <c r="G196" s="37">
        <f t="shared" si="16"/>
        <v>41.4510416666666</v>
      </c>
      <c r="H196" s="37">
        <v>100</v>
      </c>
      <c r="I196" s="37">
        <v>0</v>
      </c>
      <c r="J196" s="37">
        <f t="shared" si="17"/>
        <v>15</v>
      </c>
      <c r="K196" s="37">
        <v>80</v>
      </c>
      <c r="L196" s="37">
        <v>0</v>
      </c>
      <c r="M196" s="37">
        <f t="shared" si="18"/>
        <v>12</v>
      </c>
      <c r="N196" s="40">
        <f t="shared" si="19"/>
        <v>84.4510416666666</v>
      </c>
      <c r="O196" s="41"/>
      <c r="P196" s="42" t="s">
        <v>161</v>
      </c>
      <c r="Q196" s="20"/>
      <c r="R196" s="20"/>
      <c r="S196" s="20"/>
    </row>
    <row r="197" spans="1:19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</row>
    <row r="198" spans="1:19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</row>
    <row r="199" spans="1:19">
      <c r="A199" s="42" t="s">
        <v>192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</row>
    <row r="200" spans="1:19">
      <c r="A200" s="42" t="s">
        <v>193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1" spans="1:19">
      <c r="A201" s="37" t="s">
        <v>2</v>
      </c>
      <c r="B201" s="37" t="s">
        <v>154</v>
      </c>
      <c r="C201" s="37"/>
      <c r="D201" s="37"/>
      <c r="E201" s="44" t="s">
        <v>4</v>
      </c>
      <c r="F201" s="44"/>
      <c r="G201" s="44"/>
      <c r="H201" s="37" t="s">
        <v>5</v>
      </c>
      <c r="I201" s="37"/>
      <c r="J201" s="37"/>
      <c r="K201" s="37" t="s">
        <v>155</v>
      </c>
      <c r="L201" s="37"/>
      <c r="M201" s="37"/>
      <c r="N201" s="37" t="s">
        <v>7</v>
      </c>
      <c r="O201" s="37" t="s">
        <v>8</v>
      </c>
      <c r="P201" s="37" t="s">
        <v>156</v>
      </c>
      <c r="Q201" s="37" t="s">
        <v>194</v>
      </c>
      <c r="R201" s="31"/>
      <c r="S201" s="31"/>
    </row>
    <row r="202" spans="1:19">
      <c r="A202" s="37"/>
      <c r="B202" s="37" t="s">
        <v>157</v>
      </c>
      <c r="C202" s="37" t="s">
        <v>13</v>
      </c>
      <c r="D202" s="37">
        <v>0.2</v>
      </c>
      <c r="E202" s="37" t="s">
        <v>14</v>
      </c>
      <c r="F202" s="37" t="s">
        <v>13</v>
      </c>
      <c r="G202" s="37">
        <v>0.5</v>
      </c>
      <c r="H202" s="37" t="s">
        <v>12</v>
      </c>
      <c r="I202" s="37" t="s">
        <v>13</v>
      </c>
      <c r="J202" s="37">
        <v>0.15</v>
      </c>
      <c r="K202" s="37" t="s">
        <v>12</v>
      </c>
      <c r="L202" s="37" t="s">
        <v>13</v>
      </c>
      <c r="M202" s="37">
        <v>0.15</v>
      </c>
      <c r="N202" s="37"/>
      <c r="O202" s="37"/>
      <c r="P202" s="37"/>
      <c r="Q202" s="37"/>
      <c r="R202" s="31"/>
      <c r="S202" s="31"/>
    </row>
    <row r="203" spans="1:19">
      <c r="A203" s="37"/>
      <c r="B203" s="37" t="s">
        <v>158</v>
      </c>
      <c r="C203" s="37" t="s">
        <v>18</v>
      </c>
      <c r="D203" s="37" t="s">
        <v>19</v>
      </c>
      <c r="E203" s="37" t="s">
        <v>20</v>
      </c>
      <c r="F203" s="37" t="s">
        <v>18</v>
      </c>
      <c r="G203" s="37" t="s">
        <v>19</v>
      </c>
      <c r="H203" s="37" t="s">
        <v>20</v>
      </c>
      <c r="I203" s="37" t="s">
        <v>18</v>
      </c>
      <c r="J203" s="37" t="s">
        <v>19</v>
      </c>
      <c r="K203" s="37" t="s">
        <v>159</v>
      </c>
      <c r="L203" s="37" t="s">
        <v>18</v>
      </c>
      <c r="M203" s="37" t="s">
        <v>19</v>
      </c>
      <c r="N203" s="37"/>
      <c r="O203" s="37"/>
      <c r="P203" s="37"/>
      <c r="Q203" s="37"/>
      <c r="R203" s="31"/>
      <c r="S203" s="31"/>
    </row>
    <row r="204" spans="1:19">
      <c r="A204" s="45">
        <v>202102060225</v>
      </c>
      <c r="B204" s="46">
        <v>80</v>
      </c>
      <c r="C204" s="47">
        <v>15</v>
      </c>
      <c r="D204" s="47">
        <f t="shared" ref="D204:D240" si="20">SUM((B204+C204)*20%)</f>
        <v>19</v>
      </c>
      <c r="E204" s="46">
        <v>86.98</v>
      </c>
      <c r="F204" s="47">
        <v>0</v>
      </c>
      <c r="G204" s="47">
        <f t="shared" ref="G204:G240" si="21">SUM((E204+F204)*50%)</f>
        <v>43.49</v>
      </c>
      <c r="H204" s="46">
        <v>92.9</v>
      </c>
      <c r="I204" s="47">
        <v>5</v>
      </c>
      <c r="J204" s="47">
        <f t="shared" ref="J204:J240" si="22">SUM((H204+I204)*15%)</f>
        <v>14.685</v>
      </c>
      <c r="K204" s="47">
        <v>80</v>
      </c>
      <c r="L204" s="47">
        <v>92</v>
      </c>
      <c r="M204" s="47">
        <f t="shared" ref="M204:M240" si="23">SUM((K204+L204)*15%)</f>
        <v>25.8</v>
      </c>
      <c r="N204" s="47">
        <f t="shared" ref="N204:N229" si="24">SUM(D204+G204+J204+M204)</f>
        <v>102.975</v>
      </c>
      <c r="O204" s="49">
        <v>1</v>
      </c>
      <c r="P204" s="47"/>
      <c r="Q204" s="47"/>
      <c r="R204" s="58"/>
      <c r="S204" s="31"/>
    </row>
    <row r="205" spans="1:19">
      <c r="A205" s="45">
        <v>202102060214</v>
      </c>
      <c r="B205" s="46">
        <v>80</v>
      </c>
      <c r="C205" s="47">
        <v>4</v>
      </c>
      <c r="D205" s="47">
        <f t="shared" si="20"/>
        <v>16.8</v>
      </c>
      <c r="E205" s="46">
        <v>88.65</v>
      </c>
      <c r="F205" s="47">
        <v>0</v>
      </c>
      <c r="G205" s="47">
        <f t="shared" si="21"/>
        <v>44.325</v>
      </c>
      <c r="H205" s="46">
        <v>95</v>
      </c>
      <c r="I205" s="47">
        <v>4</v>
      </c>
      <c r="J205" s="47">
        <f t="shared" si="22"/>
        <v>14.85</v>
      </c>
      <c r="K205" s="47">
        <v>80</v>
      </c>
      <c r="L205" s="57">
        <v>55</v>
      </c>
      <c r="M205" s="47">
        <f t="shared" si="23"/>
        <v>20.25</v>
      </c>
      <c r="N205" s="47">
        <f t="shared" si="24"/>
        <v>96.225</v>
      </c>
      <c r="O205" s="49">
        <v>2</v>
      </c>
      <c r="P205" s="47"/>
      <c r="Q205" s="47"/>
      <c r="R205" s="58"/>
      <c r="S205" s="31"/>
    </row>
    <row r="206" spans="1:19">
      <c r="A206" s="292" t="s">
        <v>195</v>
      </c>
      <c r="B206" s="46">
        <v>80</v>
      </c>
      <c r="C206" s="47">
        <v>7</v>
      </c>
      <c r="D206" s="47">
        <f t="shared" si="20"/>
        <v>17.4</v>
      </c>
      <c r="E206" s="46">
        <v>84.98</v>
      </c>
      <c r="F206" s="47">
        <v>0</v>
      </c>
      <c r="G206" s="47">
        <f t="shared" si="21"/>
        <v>42.49</v>
      </c>
      <c r="H206" s="46">
        <v>89.2</v>
      </c>
      <c r="I206" s="47">
        <v>4</v>
      </c>
      <c r="J206" s="47">
        <f t="shared" si="22"/>
        <v>13.98</v>
      </c>
      <c r="K206" s="47">
        <v>80</v>
      </c>
      <c r="L206" s="57">
        <v>54</v>
      </c>
      <c r="M206" s="47">
        <f t="shared" si="23"/>
        <v>20.1</v>
      </c>
      <c r="N206" s="47">
        <f t="shared" si="24"/>
        <v>93.97</v>
      </c>
      <c r="O206" s="49">
        <v>3</v>
      </c>
      <c r="P206" s="47"/>
      <c r="Q206" s="47"/>
      <c r="R206" s="58"/>
      <c r="S206" s="31"/>
    </row>
    <row r="207" spans="1:19">
      <c r="A207" s="45">
        <v>202102060227</v>
      </c>
      <c r="B207" s="46">
        <v>80</v>
      </c>
      <c r="C207" s="47">
        <v>7</v>
      </c>
      <c r="D207" s="47">
        <f t="shared" si="20"/>
        <v>17.4</v>
      </c>
      <c r="E207" s="46">
        <v>84.55</v>
      </c>
      <c r="F207" s="47">
        <v>0</v>
      </c>
      <c r="G207" s="47">
        <f t="shared" si="21"/>
        <v>42.275</v>
      </c>
      <c r="H207" s="46">
        <v>87.4</v>
      </c>
      <c r="I207" s="47">
        <v>4</v>
      </c>
      <c r="J207" s="47">
        <f t="shared" si="22"/>
        <v>13.71</v>
      </c>
      <c r="K207" s="47">
        <v>80</v>
      </c>
      <c r="L207" s="47">
        <v>42</v>
      </c>
      <c r="M207" s="47">
        <f t="shared" si="23"/>
        <v>18.3</v>
      </c>
      <c r="N207" s="47">
        <f t="shared" si="24"/>
        <v>91.685</v>
      </c>
      <c r="O207" s="49">
        <v>4</v>
      </c>
      <c r="P207" s="47"/>
      <c r="Q207" s="47"/>
      <c r="R207" s="58"/>
      <c r="S207" s="31"/>
    </row>
    <row r="208" spans="1:19">
      <c r="A208" s="292" t="s">
        <v>196</v>
      </c>
      <c r="B208" s="46">
        <v>80</v>
      </c>
      <c r="C208" s="47">
        <v>3</v>
      </c>
      <c r="D208" s="47">
        <f t="shared" si="20"/>
        <v>16.6</v>
      </c>
      <c r="E208" s="46">
        <v>85.27</v>
      </c>
      <c r="F208" s="47">
        <v>5</v>
      </c>
      <c r="G208" s="47">
        <f t="shared" si="21"/>
        <v>45.135</v>
      </c>
      <c r="H208" s="46">
        <v>82</v>
      </c>
      <c r="I208" s="47">
        <v>6</v>
      </c>
      <c r="J208" s="47">
        <f t="shared" si="22"/>
        <v>13.2</v>
      </c>
      <c r="K208" s="47">
        <v>80</v>
      </c>
      <c r="L208" s="47">
        <v>18</v>
      </c>
      <c r="M208" s="47">
        <f t="shared" si="23"/>
        <v>14.7</v>
      </c>
      <c r="N208" s="47">
        <f t="shared" si="24"/>
        <v>89.635</v>
      </c>
      <c r="O208" s="49">
        <v>8</v>
      </c>
      <c r="P208" s="47"/>
      <c r="Q208" s="47"/>
      <c r="R208" s="58"/>
      <c r="S208" s="31"/>
    </row>
    <row r="209" spans="1:19">
      <c r="A209" s="45">
        <v>202102060209</v>
      </c>
      <c r="B209" s="46">
        <v>80</v>
      </c>
      <c r="C209" s="47">
        <v>4</v>
      </c>
      <c r="D209" s="47">
        <f t="shared" si="20"/>
        <v>16.8</v>
      </c>
      <c r="E209" s="46">
        <v>83.71</v>
      </c>
      <c r="F209" s="47">
        <v>0</v>
      </c>
      <c r="G209" s="47">
        <f t="shared" si="21"/>
        <v>41.855</v>
      </c>
      <c r="H209" s="46">
        <v>86.7</v>
      </c>
      <c r="I209" s="47">
        <v>4</v>
      </c>
      <c r="J209" s="47">
        <f t="shared" si="22"/>
        <v>13.605</v>
      </c>
      <c r="K209" s="47">
        <v>80</v>
      </c>
      <c r="L209" s="47">
        <v>40</v>
      </c>
      <c r="M209" s="47">
        <f t="shared" si="23"/>
        <v>18</v>
      </c>
      <c r="N209" s="47">
        <f t="shared" si="24"/>
        <v>90.26</v>
      </c>
      <c r="O209" s="49">
        <v>6</v>
      </c>
      <c r="P209" s="47"/>
      <c r="Q209" s="47"/>
      <c r="R209" s="58"/>
      <c r="S209" s="31"/>
    </row>
    <row r="210" spans="1:19">
      <c r="A210" s="45">
        <v>202102060220</v>
      </c>
      <c r="B210" s="46">
        <v>80</v>
      </c>
      <c r="C210" s="47">
        <v>0</v>
      </c>
      <c r="D210" s="47">
        <f t="shared" si="20"/>
        <v>16</v>
      </c>
      <c r="E210" s="46">
        <v>84.21</v>
      </c>
      <c r="F210" s="47">
        <v>5</v>
      </c>
      <c r="G210" s="47">
        <f t="shared" si="21"/>
        <v>44.605</v>
      </c>
      <c r="H210" s="46">
        <v>84.5</v>
      </c>
      <c r="I210" s="47">
        <v>4</v>
      </c>
      <c r="J210" s="47">
        <f t="shared" si="22"/>
        <v>13.275</v>
      </c>
      <c r="K210" s="47">
        <v>80</v>
      </c>
      <c r="L210" s="57">
        <v>22</v>
      </c>
      <c r="M210" s="47">
        <f t="shared" si="23"/>
        <v>15.3</v>
      </c>
      <c r="N210" s="47">
        <f t="shared" si="24"/>
        <v>89.18</v>
      </c>
      <c r="O210" s="49">
        <v>10</v>
      </c>
      <c r="P210" s="47"/>
      <c r="Q210" s="47"/>
      <c r="R210" s="58"/>
      <c r="S210" s="31"/>
    </row>
    <row r="211" spans="1:19">
      <c r="A211" s="45">
        <v>202102060207</v>
      </c>
      <c r="B211" s="46">
        <v>80</v>
      </c>
      <c r="C211" s="47">
        <v>8</v>
      </c>
      <c r="D211" s="47">
        <f t="shared" si="20"/>
        <v>17.6</v>
      </c>
      <c r="E211" s="46">
        <v>85.18</v>
      </c>
      <c r="F211" s="47">
        <v>0</v>
      </c>
      <c r="G211" s="47">
        <f t="shared" si="21"/>
        <v>42.59</v>
      </c>
      <c r="H211" s="46">
        <v>86.5</v>
      </c>
      <c r="I211" s="47">
        <v>4</v>
      </c>
      <c r="J211" s="47">
        <f t="shared" si="22"/>
        <v>13.575</v>
      </c>
      <c r="K211" s="47">
        <v>80</v>
      </c>
      <c r="L211" s="47">
        <v>31</v>
      </c>
      <c r="M211" s="47">
        <f t="shared" si="23"/>
        <v>16.65</v>
      </c>
      <c r="N211" s="47">
        <f t="shared" si="24"/>
        <v>90.415</v>
      </c>
      <c r="O211" s="49">
        <v>5</v>
      </c>
      <c r="P211" s="47"/>
      <c r="Q211" s="47"/>
      <c r="R211" s="58"/>
      <c r="S211" s="31"/>
    </row>
    <row r="212" spans="1:19">
      <c r="A212" s="45">
        <v>202102060202</v>
      </c>
      <c r="B212" s="46">
        <v>80</v>
      </c>
      <c r="C212" s="47">
        <v>0</v>
      </c>
      <c r="D212" s="47">
        <f t="shared" si="20"/>
        <v>16</v>
      </c>
      <c r="E212" s="46">
        <v>91.83</v>
      </c>
      <c r="F212" s="47">
        <v>0</v>
      </c>
      <c r="G212" s="47">
        <f t="shared" si="21"/>
        <v>45.915</v>
      </c>
      <c r="H212" s="46">
        <v>88</v>
      </c>
      <c r="I212" s="47">
        <v>4</v>
      </c>
      <c r="J212" s="47">
        <f t="shared" si="22"/>
        <v>13.8</v>
      </c>
      <c r="K212" s="47">
        <v>80</v>
      </c>
      <c r="L212" s="47">
        <v>15</v>
      </c>
      <c r="M212" s="47">
        <f t="shared" si="23"/>
        <v>14.25</v>
      </c>
      <c r="N212" s="47">
        <f t="shared" si="24"/>
        <v>89.965</v>
      </c>
      <c r="O212" s="49">
        <v>7</v>
      </c>
      <c r="P212" s="47"/>
      <c r="Q212" s="47"/>
      <c r="R212" s="58"/>
      <c r="S212" s="31"/>
    </row>
    <row r="213" spans="1:19">
      <c r="A213" s="45">
        <v>202102060208</v>
      </c>
      <c r="B213" s="46">
        <v>80</v>
      </c>
      <c r="C213" s="47">
        <v>0</v>
      </c>
      <c r="D213" s="47">
        <f t="shared" si="20"/>
        <v>16</v>
      </c>
      <c r="E213" s="46">
        <v>87.1</v>
      </c>
      <c r="F213" s="47">
        <v>0</v>
      </c>
      <c r="G213" s="47">
        <f t="shared" si="21"/>
        <v>43.55</v>
      </c>
      <c r="H213" s="46">
        <v>95</v>
      </c>
      <c r="I213" s="47">
        <v>6</v>
      </c>
      <c r="J213" s="47">
        <f t="shared" si="22"/>
        <v>15.15</v>
      </c>
      <c r="K213" s="47">
        <v>80</v>
      </c>
      <c r="L213" s="47">
        <v>15</v>
      </c>
      <c r="M213" s="47">
        <f t="shared" si="23"/>
        <v>14.25</v>
      </c>
      <c r="N213" s="47">
        <f t="shared" si="24"/>
        <v>88.95</v>
      </c>
      <c r="O213" s="49">
        <v>11</v>
      </c>
      <c r="P213" s="47"/>
      <c r="Q213" s="47"/>
      <c r="R213" s="58"/>
      <c r="S213" s="31"/>
    </row>
    <row r="214" spans="1:19">
      <c r="A214" s="45">
        <v>202102060212</v>
      </c>
      <c r="B214" s="46">
        <v>80</v>
      </c>
      <c r="C214" s="47">
        <v>7</v>
      </c>
      <c r="D214" s="47">
        <f t="shared" si="20"/>
        <v>17.4</v>
      </c>
      <c r="E214" s="46">
        <v>85.4</v>
      </c>
      <c r="F214" s="47">
        <v>0</v>
      </c>
      <c r="G214" s="47">
        <f t="shared" si="21"/>
        <v>42.7</v>
      </c>
      <c r="H214" s="46">
        <v>87</v>
      </c>
      <c r="I214" s="47">
        <v>4</v>
      </c>
      <c r="J214" s="47">
        <f t="shared" si="22"/>
        <v>13.65</v>
      </c>
      <c r="K214" s="47">
        <v>80</v>
      </c>
      <c r="L214" s="57">
        <v>23</v>
      </c>
      <c r="M214" s="47">
        <f t="shared" si="23"/>
        <v>15.45</v>
      </c>
      <c r="N214" s="47">
        <f t="shared" si="24"/>
        <v>89.2</v>
      </c>
      <c r="O214" s="49">
        <v>9</v>
      </c>
      <c r="P214" s="47" t="s">
        <v>197</v>
      </c>
      <c r="Q214" s="47"/>
      <c r="R214" s="58"/>
      <c r="S214" s="31"/>
    </row>
    <row r="215" spans="1:19">
      <c r="A215" s="45">
        <v>202102060226</v>
      </c>
      <c r="B215" s="46">
        <v>80</v>
      </c>
      <c r="C215" s="47">
        <v>4</v>
      </c>
      <c r="D215" s="47">
        <f t="shared" si="20"/>
        <v>16.8</v>
      </c>
      <c r="E215" s="46">
        <v>84.31</v>
      </c>
      <c r="F215" s="47">
        <v>0</v>
      </c>
      <c r="G215" s="47">
        <f t="shared" si="21"/>
        <v>42.155</v>
      </c>
      <c r="H215" s="46">
        <v>92.5</v>
      </c>
      <c r="I215" s="47">
        <v>4</v>
      </c>
      <c r="J215" s="47">
        <f t="shared" si="22"/>
        <v>14.475</v>
      </c>
      <c r="K215" s="47">
        <v>80</v>
      </c>
      <c r="L215" s="47">
        <v>22</v>
      </c>
      <c r="M215" s="47">
        <f t="shared" si="23"/>
        <v>15.3</v>
      </c>
      <c r="N215" s="47">
        <f t="shared" si="24"/>
        <v>88.73</v>
      </c>
      <c r="O215" s="49"/>
      <c r="P215" s="47"/>
      <c r="Q215" s="47"/>
      <c r="R215" s="58"/>
      <c r="S215" s="31"/>
    </row>
    <row r="216" spans="1:19">
      <c r="A216" s="45">
        <v>202102060235</v>
      </c>
      <c r="B216" s="46">
        <v>80</v>
      </c>
      <c r="C216" s="47">
        <v>0</v>
      </c>
      <c r="D216" s="47">
        <f t="shared" si="20"/>
        <v>16</v>
      </c>
      <c r="E216" s="46">
        <v>82.45</v>
      </c>
      <c r="F216" s="47">
        <v>5</v>
      </c>
      <c r="G216" s="47">
        <f t="shared" si="21"/>
        <v>43.725</v>
      </c>
      <c r="H216" s="46">
        <v>84</v>
      </c>
      <c r="I216" s="47">
        <v>4</v>
      </c>
      <c r="J216" s="47">
        <f t="shared" si="22"/>
        <v>13.2</v>
      </c>
      <c r="K216" s="47">
        <v>80</v>
      </c>
      <c r="L216" s="47">
        <v>20</v>
      </c>
      <c r="M216" s="47">
        <f t="shared" si="23"/>
        <v>15</v>
      </c>
      <c r="N216" s="47">
        <f t="shared" si="24"/>
        <v>87.925</v>
      </c>
      <c r="O216" s="49"/>
      <c r="P216" s="47"/>
      <c r="Q216" s="47"/>
      <c r="R216" s="58"/>
      <c r="S216" s="31"/>
    </row>
    <row r="217" spans="1:19">
      <c r="A217" s="45">
        <v>202102060229</v>
      </c>
      <c r="B217" s="46">
        <v>80</v>
      </c>
      <c r="C217" s="47">
        <v>0</v>
      </c>
      <c r="D217" s="47">
        <f t="shared" si="20"/>
        <v>16</v>
      </c>
      <c r="E217" s="46">
        <v>85.12</v>
      </c>
      <c r="F217" s="47">
        <v>0</v>
      </c>
      <c r="G217" s="47">
        <f t="shared" si="21"/>
        <v>42.56</v>
      </c>
      <c r="H217" s="46">
        <v>92</v>
      </c>
      <c r="I217" s="47">
        <v>4</v>
      </c>
      <c r="J217" s="47">
        <f t="shared" si="22"/>
        <v>14.4</v>
      </c>
      <c r="K217" s="47">
        <v>80</v>
      </c>
      <c r="L217" s="47">
        <v>15</v>
      </c>
      <c r="M217" s="47">
        <f t="shared" si="23"/>
        <v>14.25</v>
      </c>
      <c r="N217" s="47">
        <f t="shared" si="24"/>
        <v>87.21</v>
      </c>
      <c r="O217" s="49"/>
      <c r="P217" s="47"/>
      <c r="Q217" s="47"/>
      <c r="R217" s="58"/>
      <c r="S217" s="31"/>
    </row>
    <row r="218" spans="1:19">
      <c r="A218" s="45">
        <v>202102060204</v>
      </c>
      <c r="B218" s="46">
        <v>80</v>
      </c>
      <c r="C218" s="47">
        <v>0</v>
      </c>
      <c r="D218" s="47">
        <f t="shared" si="20"/>
        <v>16</v>
      </c>
      <c r="E218" s="46">
        <v>83.49</v>
      </c>
      <c r="F218" s="47">
        <v>0</v>
      </c>
      <c r="G218" s="47">
        <f t="shared" si="21"/>
        <v>41.745</v>
      </c>
      <c r="H218" s="46">
        <v>87.5</v>
      </c>
      <c r="I218" s="47">
        <v>4</v>
      </c>
      <c r="J218" s="47">
        <f t="shared" si="22"/>
        <v>13.725</v>
      </c>
      <c r="K218" s="47">
        <v>80</v>
      </c>
      <c r="L218" s="47">
        <v>26</v>
      </c>
      <c r="M218" s="47">
        <f t="shared" si="23"/>
        <v>15.9</v>
      </c>
      <c r="N218" s="47">
        <f t="shared" si="24"/>
        <v>87.37</v>
      </c>
      <c r="O218" s="49"/>
      <c r="P218" s="47"/>
      <c r="Q218" s="47"/>
      <c r="R218" s="58"/>
      <c r="S218" s="31"/>
    </row>
    <row r="219" spans="1:19">
      <c r="A219" s="45">
        <v>202102060222</v>
      </c>
      <c r="B219" s="46">
        <v>80</v>
      </c>
      <c r="C219" s="47">
        <v>0</v>
      </c>
      <c r="D219" s="47">
        <f t="shared" si="20"/>
        <v>16</v>
      </c>
      <c r="E219" s="46">
        <v>82.76</v>
      </c>
      <c r="F219" s="47">
        <v>0</v>
      </c>
      <c r="G219" s="47">
        <f t="shared" si="21"/>
        <v>41.38</v>
      </c>
      <c r="H219" s="46">
        <v>87.5</v>
      </c>
      <c r="I219" s="47">
        <v>4</v>
      </c>
      <c r="J219" s="47">
        <f t="shared" si="22"/>
        <v>13.725</v>
      </c>
      <c r="K219" s="47">
        <v>80</v>
      </c>
      <c r="L219" s="47">
        <v>27</v>
      </c>
      <c r="M219" s="47">
        <f t="shared" si="23"/>
        <v>16.05</v>
      </c>
      <c r="N219" s="47">
        <f t="shared" si="24"/>
        <v>87.155</v>
      </c>
      <c r="O219" s="49"/>
      <c r="P219" s="47"/>
      <c r="Q219" s="47"/>
      <c r="R219" s="58"/>
      <c r="S219" s="31"/>
    </row>
    <row r="220" spans="1:19">
      <c r="A220" s="45">
        <v>202102060224</v>
      </c>
      <c r="B220" s="46">
        <v>80</v>
      </c>
      <c r="C220" s="47">
        <v>0</v>
      </c>
      <c r="D220" s="47">
        <f t="shared" si="20"/>
        <v>16</v>
      </c>
      <c r="E220" s="46">
        <v>86.05</v>
      </c>
      <c r="F220" s="47">
        <v>0</v>
      </c>
      <c r="G220" s="47">
        <f t="shared" si="21"/>
        <v>43.025</v>
      </c>
      <c r="H220" s="46">
        <v>87.4</v>
      </c>
      <c r="I220" s="47">
        <v>4</v>
      </c>
      <c r="J220" s="47">
        <f t="shared" si="22"/>
        <v>13.71</v>
      </c>
      <c r="K220" s="47">
        <v>80</v>
      </c>
      <c r="L220" s="47">
        <v>14</v>
      </c>
      <c r="M220" s="47">
        <f t="shared" si="23"/>
        <v>14.1</v>
      </c>
      <c r="N220" s="47">
        <f t="shared" si="24"/>
        <v>86.835</v>
      </c>
      <c r="O220" s="49"/>
      <c r="P220" s="47"/>
      <c r="Q220" s="47"/>
      <c r="R220" s="58"/>
      <c r="S220" s="31"/>
    </row>
    <row r="221" spans="1:19">
      <c r="A221" s="45">
        <v>202102060228</v>
      </c>
      <c r="B221" s="46">
        <v>80</v>
      </c>
      <c r="C221" s="47">
        <v>0</v>
      </c>
      <c r="D221" s="47">
        <f t="shared" si="20"/>
        <v>16</v>
      </c>
      <c r="E221" s="46">
        <v>84.66</v>
      </c>
      <c r="F221" s="47">
        <v>0</v>
      </c>
      <c r="G221" s="47">
        <f t="shared" si="21"/>
        <v>42.33</v>
      </c>
      <c r="H221" s="46">
        <v>87.5</v>
      </c>
      <c r="I221" s="47">
        <v>4</v>
      </c>
      <c r="J221" s="47">
        <f t="shared" si="22"/>
        <v>13.725</v>
      </c>
      <c r="K221" s="47">
        <v>80</v>
      </c>
      <c r="L221" s="47">
        <v>10</v>
      </c>
      <c r="M221" s="47">
        <f t="shared" si="23"/>
        <v>13.5</v>
      </c>
      <c r="N221" s="47">
        <f t="shared" si="24"/>
        <v>85.555</v>
      </c>
      <c r="O221" s="49"/>
      <c r="P221" s="47"/>
      <c r="Q221" s="47"/>
      <c r="R221" s="58"/>
      <c r="S221" s="31"/>
    </row>
    <row r="222" spans="1:19">
      <c r="A222" s="45">
        <v>202102060234</v>
      </c>
      <c r="B222" s="46">
        <v>80</v>
      </c>
      <c r="C222" s="47">
        <v>0</v>
      </c>
      <c r="D222" s="47">
        <f t="shared" si="20"/>
        <v>16</v>
      </c>
      <c r="E222" s="46">
        <v>83.47</v>
      </c>
      <c r="F222" s="47">
        <v>0</v>
      </c>
      <c r="G222" s="47">
        <f t="shared" si="21"/>
        <v>41.735</v>
      </c>
      <c r="H222" s="46">
        <v>86</v>
      </c>
      <c r="I222" s="47">
        <v>4</v>
      </c>
      <c r="J222" s="47">
        <f t="shared" si="22"/>
        <v>13.5</v>
      </c>
      <c r="K222" s="47">
        <v>80</v>
      </c>
      <c r="L222" s="47">
        <v>15</v>
      </c>
      <c r="M222" s="47">
        <f t="shared" si="23"/>
        <v>14.25</v>
      </c>
      <c r="N222" s="47">
        <f t="shared" si="24"/>
        <v>85.485</v>
      </c>
      <c r="O222" s="49"/>
      <c r="P222" s="47"/>
      <c r="Q222" s="47"/>
      <c r="R222" s="58"/>
      <c r="S222" s="31"/>
    </row>
    <row r="223" spans="1:19">
      <c r="A223" s="45">
        <v>202102060217</v>
      </c>
      <c r="B223" s="46">
        <v>80</v>
      </c>
      <c r="C223" s="47">
        <v>0</v>
      </c>
      <c r="D223" s="47">
        <f t="shared" si="20"/>
        <v>16</v>
      </c>
      <c r="E223" s="46">
        <v>82.99</v>
      </c>
      <c r="F223" s="47">
        <v>0</v>
      </c>
      <c r="G223" s="47">
        <f t="shared" si="21"/>
        <v>41.495</v>
      </c>
      <c r="H223" s="46">
        <v>84.5</v>
      </c>
      <c r="I223" s="47">
        <v>4</v>
      </c>
      <c r="J223" s="47">
        <f t="shared" si="22"/>
        <v>13.275</v>
      </c>
      <c r="K223" s="47">
        <v>80</v>
      </c>
      <c r="L223" s="47">
        <v>14</v>
      </c>
      <c r="M223" s="47">
        <f t="shared" si="23"/>
        <v>14.1</v>
      </c>
      <c r="N223" s="47">
        <f t="shared" si="24"/>
        <v>84.87</v>
      </c>
      <c r="O223" s="49"/>
      <c r="P223" s="47"/>
      <c r="Q223" s="47"/>
      <c r="R223" s="58"/>
      <c r="S223" s="31"/>
    </row>
    <row r="224" spans="1:19">
      <c r="A224" s="45">
        <v>202102060219</v>
      </c>
      <c r="B224" s="46">
        <v>80</v>
      </c>
      <c r="C224" s="47">
        <v>0</v>
      </c>
      <c r="D224" s="47">
        <f t="shared" si="20"/>
        <v>16</v>
      </c>
      <c r="E224" s="46">
        <v>82.04</v>
      </c>
      <c r="F224" s="47">
        <v>0</v>
      </c>
      <c r="G224" s="47">
        <f t="shared" si="21"/>
        <v>41.02</v>
      </c>
      <c r="H224" s="46">
        <v>84.5</v>
      </c>
      <c r="I224" s="47">
        <v>4</v>
      </c>
      <c r="J224" s="47">
        <f t="shared" si="22"/>
        <v>13.275</v>
      </c>
      <c r="K224" s="47">
        <v>80</v>
      </c>
      <c r="L224" s="47">
        <v>12</v>
      </c>
      <c r="M224" s="47">
        <f t="shared" si="23"/>
        <v>13.8</v>
      </c>
      <c r="N224" s="47">
        <f t="shared" si="24"/>
        <v>84.095</v>
      </c>
      <c r="O224" s="49"/>
      <c r="P224" s="47"/>
      <c r="Q224" s="47"/>
      <c r="R224" s="58"/>
      <c r="S224" s="31"/>
    </row>
    <row r="225" spans="1:19">
      <c r="A225" s="45">
        <v>202102060216</v>
      </c>
      <c r="B225" s="46">
        <v>80</v>
      </c>
      <c r="C225" s="47">
        <v>0</v>
      </c>
      <c r="D225" s="47">
        <f t="shared" si="20"/>
        <v>16</v>
      </c>
      <c r="E225" s="46">
        <v>84.65</v>
      </c>
      <c r="F225" s="47">
        <v>0</v>
      </c>
      <c r="G225" s="47">
        <f t="shared" si="21"/>
        <v>42.325</v>
      </c>
      <c r="H225" s="46">
        <v>82.5</v>
      </c>
      <c r="I225" s="47">
        <v>4</v>
      </c>
      <c r="J225" s="47">
        <f t="shared" si="22"/>
        <v>12.975</v>
      </c>
      <c r="K225" s="47">
        <v>80</v>
      </c>
      <c r="L225" s="47">
        <v>12</v>
      </c>
      <c r="M225" s="47">
        <f t="shared" si="23"/>
        <v>13.8</v>
      </c>
      <c r="N225" s="47">
        <f t="shared" si="24"/>
        <v>85.1</v>
      </c>
      <c r="O225" s="49"/>
      <c r="P225" s="47"/>
      <c r="Q225" s="47"/>
      <c r="R225" s="58"/>
      <c r="S225" s="31"/>
    </row>
    <row r="226" spans="1:19">
      <c r="A226" s="45">
        <v>202102060206</v>
      </c>
      <c r="B226" s="46">
        <v>80</v>
      </c>
      <c r="C226" s="47">
        <v>0</v>
      </c>
      <c r="D226" s="47">
        <f t="shared" si="20"/>
        <v>16</v>
      </c>
      <c r="E226" s="46">
        <v>83.57</v>
      </c>
      <c r="F226" s="47">
        <v>0</v>
      </c>
      <c r="G226" s="47">
        <f t="shared" si="21"/>
        <v>41.785</v>
      </c>
      <c r="H226" s="46">
        <v>85</v>
      </c>
      <c r="I226" s="47">
        <v>4</v>
      </c>
      <c r="J226" s="47">
        <f t="shared" si="22"/>
        <v>13.35</v>
      </c>
      <c r="K226" s="47">
        <v>80</v>
      </c>
      <c r="L226" s="47">
        <v>10</v>
      </c>
      <c r="M226" s="47">
        <f t="shared" si="23"/>
        <v>13.5</v>
      </c>
      <c r="N226" s="47">
        <f t="shared" si="24"/>
        <v>84.635</v>
      </c>
      <c r="O226" s="49"/>
      <c r="P226" s="47"/>
      <c r="Q226" s="47"/>
      <c r="R226" s="58"/>
      <c r="S226" s="31"/>
    </row>
    <row r="227" spans="1:19">
      <c r="A227" s="45">
        <v>202102060223</v>
      </c>
      <c r="B227" s="46">
        <v>80</v>
      </c>
      <c r="C227" s="47">
        <v>0</v>
      </c>
      <c r="D227" s="47">
        <f t="shared" si="20"/>
        <v>16</v>
      </c>
      <c r="E227" s="46">
        <v>81.95</v>
      </c>
      <c r="F227" s="47">
        <v>0</v>
      </c>
      <c r="G227" s="47">
        <f t="shared" si="21"/>
        <v>40.975</v>
      </c>
      <c r="H227" s="46">
        <v>87.3</v>
      </c>
      <c r="I227" s="47">
        <v>4</v>
      </c>
      <c r="J227" s="47">
        <f t="shared" si="22"/>
        <v>13.695</v>
      </c>
      <c r="K227" s="47">
        <v>80</v>
      </c>
      <c r="L227" s="47">
        <v>4</v>
      </c>
      <c r="M227" s="47">
        <f t="shared" si="23"/>
        <v>12.6</v>
      </c>
      <c r="N227" s="47">
        <f t="shared" si="24"/>
        <v>83.27</v>
      </c>
      <c r="O227" s="49"/>
      <c r="P227" s="47"/>
      <c r="Q227" s="47"/>
      <c r="R227" s="58"/>
      <c r="S227" s="31"/>
    </row>
    <row r="228" spans="1:19">
      <c r="A228" s="45">
        <v>202101020104</v>
      </c>
      <c r="B228" s="46">
        <v>80</v>
      </c>
      <c r="C228" s="47">
        <v>4</v>
      </c>
      <c r="D228" s="47">
        <f t="shared" si="20"/>
        <v>16.8</v>
      </c>
      <c r="E228" s="46">
        <v>79.66</v>
      </c>
      <c r="F228" s="47">
        <v>0</v>
      </c>
      <c r="G228" s="47">
        <f t="shared" si="21"/>
        <v>39.83</v>
      </c>
      <c r="H228" s="46">
        <v>82.5</v>
      </c>
      <c r="I228" s="47">
        <v>4</v>
      </c>
      <c r="J228" s="47">
        <f t="shared" si="22"/>
        <v>12.975</v>
      </c>
      <c r="K228" s="47">
        <v>80</v>
      </c>
      <c r="L228" s="47">
        <v>10</v>
      </c>
      <c r="M228" s="47">
        <f t="shared" si="23"/>
        <v>13.5</v>
      </c>
      <c r="N228" s="47">
        <f t="shared" si="24"/>
        <v>83.105</v>
      </c>
      <c r="O228" s="49"/>
      <c r="P228" s="47"/>
      <c r="Q228" s="47"/>
      <c r="R228" s="58"/>
      <c r="S228" s="31"/>
    </row>
    <row r="229" spans="1:19">
      <c r="A229" s="45">
        <v>202102060215</v>
      </c>
      <c r="B229" s="46">
        <v>80</v>
      </c>
      <c r="C229" s="47">
        <v>0</v>
      </c>
      <c r="D229" s="47">
        <f t="shared" si="20"/>
        <v>16</v>
      </c>
      <c r="E229" s="46">
        <v>80.02</v>
      </c>
      <c r="F229" s="47">
        <v>0</v>
      </c>
      <c r="G229" s="47">
        <f t="shared" si="21"/>
        <v>40.01</v>
      </c>
      <c r="H229" s="46">
        <v>86.2</v>
      </c>
      <c r="I229" s="47">
        <v>4</v>
      </c>
      <c r="J229" s="47">
        <f t="shared" si="22"/>
        <v>13.53</v>
      </c>
      <c r="K229" s="47">
        <v>80</v>
      </c>
      <c r="L229" s="47">
        <v>8</v>
      </c>
      <c r="M229" s="47">
        <f t="shared" si="23"/>
        <v>13.2</v>
      </c>
      <c r="N229" s="47">
        <f t="shared" si="24"/>
        <v>82.74</v>
      </c>
      <c r="O229" s="49"/>
      <c r="P229" s="47"/>
      <c r="Q229" s="47"/>
      <c r="R229" s="58"/>
      <c r="S229" s="31"/>
    </row>
    <row r="230" spans="1:19">
      <c r="A230" s="45">
        <v>202102060205</v>
      </c>
      <c r="B230" s="46">
        <v>80</v>
      </c>
      <c r="C230" s="47">
        <v>0</v>
      </c>
      <c r="D230" s="47">
        <f t="shared" si="20"/>
        <v>16</v>
      </c>
      <c r="E230" s="46">
        <v>84.83</v>
      </c>
      <c r="F230" s="47">
        <v>0</v>
      </c>
      <c r="G230" s="47">
        <f t="shared" si="21"/>
        <v>42.415</v>
      </c>
      <c r="H230" s="46">
        <v>82</v>
      </c>
      <c r="I230" s="47">
        <v>4</v>
      </c>
      <c r="J230" s="47">
        <f t="shared" si="22"/>
        <v>12.9</v>
      </c>
      <c r="K230" s="47">
        <v>80</v>
      </c>
      <c r="L230" s="47">
        <v>0</v>
      </c>
      <c r="M230" s="47">
        <f t="shared" si="23"/>
        <v>12</v>
      </c>
      <c r="N230" s="47">
        <f>SUM((D230+G230+J230+M230))</f>
        <v>83.315</v>
      </c>
      <c r="O230" s="49"/>
      <c r="P230" s="47"/>
      <c r="Q230" s="47"/>
      <c r="R230" s="58"/>
      <c r="S230" s="31"/>
    </row>
    <row r="231" spans="1:19">
      <c r="A231" s="45">
        <v>202101090114</v>
      </c>
      <c r="B231" s="46">
        <v>80</v>
      </c>
      <c r="C231" s="47">
        <v>0</v>
      </c>
      <c r="D231" s="47">
        <f t="shared" si="20"/>
        <v>16</v>
      </c>
      <c r="E231" s="46">
        <v>79.83</v>
      </c>
      <c r="F231" s="47">
        <v>0</v>
      </c>
      <c r="G231" s="47">
        <f t="shared" si="21"/>
        <v>39.915</v>
      </c>
      <c r="H231" s="46">
        <v>91.7</v>
      </c>
      <c r="I231" s="47">
        <v>4</v>
      </c>
      <c r="J231" s="47">
        <f t="shared" si="22"/>
        <v>14.355</v>
      </c>
      <c r="K231" s="47">
        <v>80</v>
      </c>
      <c r="L231" s="47">
        <v>2</v>
      </c>
      <c r="M231" s="47">
        <f t="shared" si="23"/>
        <v>12.3</v>
      </c>
      <c r="N231" s="47">
        <f t="shared" ref="N231:N240" si="25">SUM(D231+G231+J231+M231)</f>
        <v>82.57</v>
      </c>
      <c r="O231" s="49"/>
      <c r="P231" s="47"/>
      <c r="Q231" s="47"/>
      <c r="R231" s="58"/>
      <c r="S231" s="31"/>
    </row>
    <row r="232" spans="1:19">
      <c r="A232" s="45">
        <v>202102060221</v>
      </c>
      <c r="B232" s="46">
        <v>80</v>
      </c>
      <c r="C232" s="47">
        <v>4</v>
      </c>
      <c r="D232" s="47">
        <f t="shared" si="20"/>
        <v>16.8</v>
      </c>
      <c r="E232" s="46">
        <v>77.15</v>
      </c>
      <c r="F232" s="47">
        <v>0</v>
      </c>
      <c r="G232" s="47">
        <f t="shared" si="21"/>
        <v>38.575</v>
      </c>
      <c r="H232" s="46">
        <v>83</v>
      </c>
      <c r="I232" s="47">
        <v>4</v>
      </c>
      <c r="J232" s="47">
        <f t="shared" si="22"/>
        <v>13.05</v>
      </c>
      <c r="K232" s="47">
        <v>80</v>
      </c>
      <c r="L232" s="47">
        <v>7</v>
      </c>
      <c r="M232" s="47">
        <f t="shared" si="23"/>
        <v>13.05</v>
      </c>
      <c r="N232" s="47">
        <f t="shared" si="25"/>
        <v>81.475</v>
      </c>
      <c r="O232" s="49"/>
      <c r="P232" s="47"/>
      <c r="Q232" s="47"/>
      <c r="R232" s="58"/>
      <c r="S232" s="31"/>
    </row>
    <row r="233" spans="1:19">
      <c r="A233" s="45">
        <v>202102060232</v>
      </c>
      <c r="B233" s="46">
        <v>80</v>
      </c>
      <c r="C233" s="47">
        <v>0</v>
      </c>
      <c r="D233" s="47">
        <f t="shared" si="20"/>
        <v>16</v>
      </c>
      <c r="E233" s="46">
        <v>69.86</v>
      </c>
      <c r="F233" s="47">
        <v>0</v>
      </c>
      <c r="G233" s="47">
        <f t="shared" si="21"/>
        <v>34.93</v>
      </c>
      <c r="H233" s="46">
        <v>95</v>
      </c>
      <c r="I233" s="47">
        <v>4</v>
      </c>
      <c r="J233" s="47">
        <f t="shared" si="22"/>
        <v>14.85</v>
      </c>
      <c r="K233" s="47">
        <v>80</v>
      </c>
      <c r="L233" s="47">
        <v>20</v>
      </c>
      <c r="M233" s="47">
        <f t="shared" si="23"/>
        <v>15</v>
      </c>
      <c r="N233" s="47">
        <f t="shared" si="25"/>
        <v>80.78</v>
      </c>
      <c r="O233" s="49"/>
      <c r="P233" s="47"/>
      <c r="Q233" s="47"/>
      <c r="R233" s="58"/>
      <c r="S233" s="31"/>
    </row>
    <row r="234" spans="1:19">
      <c r="A234" s="45">
        <v>202101090140</v>
      </c>
      <c r="B234" s="46">
        <v>80</v>
      </c>
      <c r="C234" s="47">
        <v>0</v>
      </c>
      <c r="D234" s="47">
        <f t="shared" si="20"/>
        <v>16</v>
      </c>
      <c r="E234" s="46">
        <v>79.52</v>
      </c>
      <c r="F234" s="47">
        <v>0</v>
      </c>
      <c r="G234" s="47">
        <f t="shared" si="21"/>
        <v>39.76</v>
      </c>
      <c r="H234" s="46">
        <v>86.2</v>
      </c>
      <c r="I234" s="47">
        <v>4</v>
      </c>
      <c r="J234" s="47">
        <f t="shared" si="22"/>
        <v>13.53</v>
      </c>
      <c r="K234" s="47">
        <v>80</v>
      </c>
      <c r="L234" s="47">
        <v>0</v>
      </c>
      <c r="M234" s="47">
        <f t="shared" si="23"/>
        <v>12</v>
      </c>
      <c r="N234" s="47">
        <f t="shared" si="25"/>
        <v>81.29</v>
      </c>
      <c r="O234" s="49"/>
      <c r="P234" s="47"/>
      <c r="Q234" s="47"/>
      <c r="R234" s="58"/>
      <c r="S234" s="31"/>
    </row>
    <row r="235" spans="1:19">
      <c r="A235" s="292" t="s">
        <v>198</v>
      </c>
      <c r="B235" s="46">
        <v>80</v>
      </c>
      <c r="C235" s="47">
        <v>0</v>
      </c>
      <c r="D235" s="47">
        <f t="shared" si="20"/>
        <v>16</v>
      </c>
      <c r="E235" s="46">
        <v>81</v>
      </c>
      <c r="F235" s="47">
        <v>0</v>
      </c>
      <c r="G235" s="47">
        <f t="shared" si="21"/>
        <v>40.5</v>
      </c>
      <c r="H235" s="46">
        <v>80.5</v>
      </c>
      <c r="I235" s="47">
        <v>4</v>
      </c>
      <c r="J235" s="47">
        <f t="shared" si="22"/>
        <v>12.675</v>
      </c>
      <c r="K235" s="47">
        <v>80</v>
      </c>
      <c r="L235" s="47">
        <v>0</v>
      </c>
      <c r="M235" s="47">
        <f t="shared" si="23"/>
        <v>12</v>
      </c>
      <c r="N235" s="47">
        <f t="shared" si="25"/>
        <v>81.175</v>
      </c>
      <c r="O235" s="49"/>
      <c r="P235" s="47"/>
      <c r="Q235" s="47"/>
      <c r="R235" s="58"/>
      <c r="S235" s="31"/>
    </row>
    <row r="236" spans="1:19">
      <c r="A236" s="45">
        <v>202102060236</v>
      </c>
      <c r="B236" s="46">
        <v>80</v>
      </c>
      <c r="C236" s="47">
        <v>0</v>
      </c>
      <c r="D236" s="47">
        <f t="shared" si="20"/>
        <v>16</v>
      </c>
      <c r="E236" s="46">
        <v>78.87</v>
      </c>
      <c r="F236" s="47">
        <v>0</v>
      </c>
      <c r="G236" s="47">
        <f t="shared" si="21"/>
        <v>39.435</v>
      </c>
      <c r="H236" s="48">
        <v>86.7</v>
      </c>
      <c r="I236" s="47">
        <v>4</v>
      </c>
      <c r="J236" s="47">
        <f t="shared" si="22"/>
        <v>13.605</v>
      </c>
      <c r="K236" s="47">
        <v>80</v>
      </c>
      <c r="L236" s="47">
        <v>0</v>
      </c>
      <c r="M236" s="47">
        <f t="shared" si="23"/>
        <v>12</v>
      </c>
      <c r="N236" s="47">
        <f t="shared" si="25"/>
        <v>81.04</v>
      </c>
      <c r="O236" s="49"/>
      <c r="P236" s="47"/>
      <c r="Q236" s="47"/>
      <c r="R236" s="58"/>
      <c r="S236" s="31"/>
    </row>
    <row r="237" spans="1:19">
      <c r="A237" s="292" t="s">
        <v>199</v>
      </c>
      <c r="B237" s="46">
        <v>80</v>
      </c>
      <c r="C237" s="47">
        <v>0</v>
      </c>
      <c r="D237" s="47">
        <f t="shared" si="20"/>
        <v>16</v>
      </c>
      <c r="E237" s="46">
        <v>75.14</v>
      </c>
      <c r="F237" s="47">
        <v>0</v>
      </c>
      <c r="G237" s="47">
        <f t="shared" si="21"/>
        <v>37.57</v>
      </c>
      <c r="H237" s="46">
        <v>87.5</v>
      </c>
      <c r="I237" s="47">
        <v>4</v>
      </c>
      <c r="J237" s="47">
        <f t="shared" si="22"/>
        <v>13.725</v>
      </c>
      <c r="K237" s="47">
        <v>80</v>
      </c>
      <c r="L237" s="47">
        <v>0</v>
      </c>
      <c r="M237" s="47">
        <f t="shared" si="23"/>
        <v>12</v>
      </c>
      <c r="N237" s="47">
        <f t="shared" si="25"/>
        <v>79.295</v>
      </c>
      <c r="O237" s="49"/>
      <c r="P237" s="47"/>
      <c r="Q237" s="47"/>
      <c r="R237" s="58"/>
      <c r="S237" s="31"/>
    </row>
    <row r="238" spans="1:19">
      <c r="A238" s="49">
        <v>20190207036</v>
      </c>
      <c r="B238" s="46">
        <v>80</v>
      </c>
      <c r="C238" s="47">
        <v>0</v>
      </c>
      <c r="D238" s="47">
        <f t="shared" si="20"/>
        <v>16</v>
      </c>
      <c r="E238" s="47">
        <v>72.59</v>
      </c>
      <c r="F238" s="47">
        <v>0</v>
      </c>
      <c r="G238" s="47">
        <f t="shared" si="21"/>
        <v>36.295</v>
      </c>
      <c r="H238" s="46">
        <v>66.5</v>
      </c>
      <c r="I238" s="47">
        <v>4</v>
      </c>
      <c r="J238" s="47">
        <f t="shared" si="22"/>
        <v>10.575</v>
      </c>
      <c r="K238" s="47">
        <v>80</v>
      </c>
      <c r="L238" s="47">
        <v>20</v>
      </c>
      <c r="M238" s="47">
        <f t="shared" si="23"/>
        <v>15</v>
      </c>
      <c r="N238" s="47">
        <f t="shared" si="25"/>
        <v>77.87</v>
      </c>
      <c r="O238" s="49"/>
      <c r="P238" s="47"/>
      <c r="Q238" s="47"/>
      <c r="R238" s="58"/>
      <c r="S238" s="31"/>
    </row>
    <row r="239" spans="1:19">
      <c r="A239" s="45">
        <v>202101090113</v>
      </c>
      <c r="B239" s="46">
        <v>80</v>
      </c>
      <c r="C239" s="47">
        <v>0</v>
      </c>
      <c r="D239" s="47">
        <f t="shared" si="20"/>
        <v>16</v>
      </c>
      <c r="E239" s="46">
        <v>70.14</v>
      </c>
      <c r="F239" s="47">
        <v>0</v>
      </c>
      <c r="G239" s="47">
        <f t="shared" si="21"/>
        <v>35.07</v>
      </c>
      <c r="H239" s="46">
        <v>84.5</v>
      </c>
      <c r="I239" s="47">
        <v>4</v>
      </c>
      <c r="J239" s="47">
        <f t="shared" si="22"/>
        <v>13.275</v>
      </c>
      <c r="K239" s="47">
        <v>80</v>
      </c>
      <c r="L239" s="47">
        <v>0</v>
      </c>
      <c r="M239" s="47">
        <f t="shared" si="23"/>
        <v>12</v>
      </c>
      <c r="N239" s="47">
        <f t="shared" si="25"/>
        <v>76.345</v>
      </c>
      <c r="O239" s="49"/>
      <c r="P239" s="47"/>
      <c r="Q239" s="47"/>
      <c r="R239" s="58"/>
      <c r="S239" s="31"/>
    </row>
    <row r="240" spans="1:19">
      <c r="A240" s="45">
        <v>202102060231</v>
      </c>
      <c r="B240" s="46">
        <v>80</v>
      </c>
      <c r="C240" s="47">
        <v>0</v>
      </c>
      <c r="D240" s="47">
        <f t="shared" si="20"/>
        <v>16</v>
      </c>
      <c r="E240" s="46">
        <v>55.32</v>
      </c>
      <c r="F240" s="47">
        <v>0</v>
      </c>
      <c r="G240" s="47">
        <f t="shared" si="21"/>
        <v>27.66</v>
      </c>
      <c r="H240" s="46">
        <v>74.5</v>
      </c>
      <c r="I240" s="47">
        <v>4</v>
      </c>
      <c r="J240" s="47">
        <f t="shared" si="22"/>
        <v>11.775</v>
      </c>
      <c r="K240" s="47">
        <v>80</v>
      </c>
      <c r="L240" s="47">
        <v>0</v>
      </c>
      <c r="M240" s="47">
        <f t="shared" si="23"/>
        <v>12</v>
      </c>
      <c r="N240" s="47">
        <f t="shared" si="25"/>
        <v>67.435</v>
      </c>
      <c r="O240" s="49"/>
      <c r="P240" s="47"/>
      <c r="Q240" s="47"/>
      <c r="R240" s="58"/>
      <c r="S240" s="31"/>
    </row>
    <row r="241" spans="1:19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3" spans="1:19">
      <c r="A243" s="293" t="s">
        <v>200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9"/>
    </row>
    <row r="244" spans="1:19">
      <c r="A244" s="293" t="s">
        <v>201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9"/>
    </row>
    <row r="245" spans="1:19">
      <c r="A245" s="294" t="s">
        <v>202</v>
      </c>
      <c r="B245" s="54" t="s">
        <v>154</v>
      </c>
      <c r="C245" s="37"/>
      <c r="D245" s="37"/>
      <c r="E245" s="54" t="s">
        <v>4</v>
      </c>
      <c r="F245" s="37"/>
      <c r="G245" s="37"/>
      <c r="H245" s="54" t="s">
        <v>5</v>
      </c>
      <c r="I245" s="37"/>
      <c r="J245" s="37"/>
      <c r="K245" s="37" t="s">
        <v>155</v>
      </c>
      <c r="L245" s="37"/>
      <c r="M245" s="37"/>
      <c r="N245" s="37" t="s">
        <v>7</v>
      </c>
      <c r="O245" s="41" t="s">
        <v>8</v>
      </c>
      <c r="P245" s="37" t="s">
        <v>203</v>
      </c>
      <c r="Q245" s="37"/>
      <c r="R245" s="31"/>
      <c r="S245" s="31"/>
    </row>
    <row r="246" spans="1:19">
      <c r="A246" s="55"/>
      <c r="B246" s="54" t="s">
        <v>204</v>
      </c>
      <c r="C246" s="37" t="s">
        <v>205</v>
      </c>
      <c r="D246" s="37">
        <v>0.2</v>
      </c>
      <c r="E246" s="54" t="s">
        <v>14</v>
      </c>
      <c r="F246" s="37" t="s">
        <v>205</v>
      </c>
      <c r="G246" s="37">
        <v>0.5</v>
      </c>
      <c r="H246" s="54" t="s">
        <v>12</v>
      </c>
      <c r="I246" s="37" t="s">
        <v>205</v>
      </c>
      <c r="J246" s="37">
        <v>0.15</v>
      </c>
      <c r="K246" s="37" t="s">
        <v>12</v>
      </c>
      <c r="L246" s="37" t="s">
        <v>205</v>
      </c>
      <c r="M246" s="37">
        <v>0.15</v>
      </c>
      <c r="N246" s="37"/>
      <c r="O246" s="41"/>
      <c r="P246" s="37"/>
      <c r="Q246" s="37"/>
      <c r="R246" s="31"/>
      <c r="S246" s="31"/>
    </row>
    <row r="247" spans="1:19">
      <c r="A247" s="55"/>
      <c r="B247" s="54" t="s">
        <v>12</v>
      </c>
      <c r="C247" s="37"/>
      <c r="D247" s="37"/>
      <c r="E247" s="54"/>
      <c r="F247" s="37"/>
      <c r="G247" s="37"/>
      <c r="H247" s="54"/>
      <c r="I247" s="37"/>
      <c r="J247" s="37"/>
      <c r="K247" s="37"/>
      <c r="L247" s="37"/>
      <c r="M247" s="37"/>
      <c r="N247" s="37"/>
      <c r="O247" s="41"/>
      <c r="P247" s="37"/>
      <c r="Q247" s="37"/>
      <c r="R247" s="31"/>
      <c r="S247" s="31"/>
    </row>
    <row r="248" ht="27" spans="1:19">
      <c r="A248" s="55"/>
      <c r="B248" s="54" t="s">
        <v>206</v>
      </c>
      <c r="C248" s="37" t="s">
        <v>207</v>
      </c>
      <c r="D248" s="37" t="s">
        <v>208</v>
      </c>
      <c r="E248" s="54" t="s">
        <v>20</v>
      </c>
      <c r="F248" s="37" t="s">
        <v>207</v>
      </c>
      <c r="G248" s="37" t="s">
        <v>208</v>
      </c>
      <c r="H248" s="54" t="s">
        <v>20</v>
      </c>
      <c r="I248" s="37" t="s">
        <v>207</v>
      </c>
      <c r="J248" s="37" t="s">
        <v>208</v>
      </c>
      <c r="K248" s="37">
        <v>80</v>
      </c>
      <c r="L248" s="37" t="s">
        <v>209</v>
      </c>
      <c r="M248" s="37" t="s">
        <v>208</v>
      </c>
      <c r="N248" s="37"/>
      <c r="O248" s="41"/>
      <c r="P248" s="37"/>
      <c r="Q248" s="37"/>
      <c r="R248" s="31"/>
      <c r="S248" s="31"/>
    </row>
    <row r="249" spans="1:19">
      <c r="A249" s="56"/>
      <c r="B249" s="54"/>
      <c r="C249" s="37"/>
      <c r="D249" s="37"/>
      <c r="E249" s="54"/>
      <c r="F249" s="37"/>
      <c r="G249" s="37"/>
      <c r="H249" s="54"/>
      <c r="I249" s="37"/>
      <c r="J249" s="37"/>
      <c r="K249" s="37" t="s">
        <v>10</v>
      </c>
      <c r="L249" s="37"/>
      <c r="M249" s="37"/>
      <c r="N249" s="37"/>
      <c r="O249" s="41"/>
      <c r="P249" s="37"/>
      <c r="Q249" s="37"/>
      <c r="R249" s="31"/>
      <c r="S249" s="31"/>
    </row>
    <row r="250" spans="1:19">
      <c r="A250" s="292" t="s">
        <v>210</v>
      </c>
      <c r="B250" s="46">
        <v>80</v>
      </c>
      <c r="C250" s="47">
        <v>7</v>
      </c>
      <c r="D250" s="47">
        <v>17.4</v>
      </c>
      <c r="E250" s="46">
        <v>85.91</v>
      </c>
      <c r="F250" s="47">
        <v>0</v>
      </c>
      <c r="G250" s="47">
        <v>42.955</v>
      </c>
      <c r="H250" s="46">
        <v>90.9</v>
      </c>
      <c r="I250" s="47">
        <v>0</v>
      </c>
      <c r="J250" s="47">
        <v>14.235</v>
      </c>
      <c r="K250" s="47">
        <v>80</v>
      </c>
      <c r="L250" s="47">
        <v>65</v>
      </c>
      <c r="M250" s="47">
        <v>21.75</v>
      </c>
      <c r="N250" s="47">
        <v>96.34</v>
      </c>
      <c r="O250" s="49">
        <v>1</v>
      </c>
      <c r="P250" s="47"/>
      <c r="Q250" s="47"/>
      <c r="R250" s="58"/>
      <c r="S250" s="58"/>
    </row>
    <row r="251" spans="1:19">
      <c r="A251" s="292" t="s">
        <v>211</v>
      </c>
      <c r="B251" s="46">
        <v>80</v>
      </c>
      <c r="C251" s="47">
        <v>4</v>
      </c>
      <c r="D251" s="47">
        <v>16.8</v>
      </c>
      <c r="E251" s="46">
        <v>90.14</v>
      </c>
      <c r="F251" s="47">
        <v>5</v>
      </c>
      <c r="G251" s="47">
        <v>47.57</v>
      </c>
      <c r="H251" s="46">
        <v>88.9</v>
      </c>
      <c r="I251" s="47">
        <v>8</v>
      </c>
      <c r="J251" s="47">
        <v>14.535</v>
      </c>
      <c r="K251" s="47">
        <v>80</v>
      </c>
      <c r="L251" s="47">
        <v>31</v>
      </c>
      <c r="M251" s="47">
        <v>16.65</v>
      </c>
      <c r="N251" s="47">
        <v>95.555</v>
      </c>
      <c r="O251" s="49">
        <v>2</v>
      </c>
      <c r="P251" s="47"/>
      <c r="Q251" s="47"/>
      <c r="R251" s="58"/>
      <c r="S251" s="58"/>
    </row>
    <row r="252" spans="1:19">
      <c r="A252" s="292" t="s">
        <v>212</v>
      </c>
      <c r="B252" s="46">
        <v>80</v>
      </c>
      <c r="C252" s="47">
        <v>3</v>
      </c>
      <c r="D252" s="47">
        <v>16.6</v>
      </c>
      <c r="E252" s="46">
        <v>92.86</v>
      </c>
      <c r="F252" s="47">
        <v>0</v>
      </c>
      <c r="G252" s="47">
        <v>46.63</v>
      </c>
      <c r="H252" s="46">
        <v>96.5</v>
      </c>
      <c r="I252" s="47">
        <v>8</v>
      </c>
      <c r="J252" s="47">
        <v>15.675</v>
      </c>
      <c r="K252" s="47">
        <v>80</v>
      </c>
      <c r="L252" s="47">
        <v>23</v>
      </c>
      <c r="M252" s="47">
        <v>15.45</v>
      </c>
      <c r="N252" s="47">
        <v>94.155</v>
      </c>
      <c r="O252" s="49">
        <v>3</v>
      </c>
      <c r="P252" s="47"/>
      <c r="Q252" s="47"/>
      <c r="R252" s="58"/>
      <c r="S252" s="58"/>
    </row>
    <row r="253" spans="1:19">
      <c r="A253" s="292" t="s">
        <v>213</v>
      </c>
      <c r="B253" s="46">
        <v>80</v>
      </c>
      <c r="C253" s="47">
        <v>7</v>
      </c>
      <c r="D253" s="47">
        <v>17.4</v>
      </c>
      <c r="E253" s="46">
        <v>85.14</v>
      </c>
      <c r="F253" s="47">
        <v>0</v>
      </c>
      <c r="G253" s="47">
        <v>42.57</v>
      </c>
      <c r="H253" s="46">
        <v>88.8</v>
      </c>
      <c r="I253" s="47">
        <v>4</v>
      </c>
      <c r="J253" s="47">
        <v>13.92</v>
      </c>
      <c r="K253" s="47">
        <v>80</v>
      </c>
      <c r="L253" s="47">
        <v>55</v>
      </c>
      <c r="M253" s="47">
        <v>20.25</v>
      </c>
      <c r="N253" s="47">
        <v>94.14</v>
      </c>
      <c r="O253" s="49">
        <v>4</v>
      </c>
      <c r="P253" s="47"/>
      <c r="Q253" s="47"/>
      <c r="R253" s="58"/>
      <c r="S253" s="58"/>
    </row>
    <row r="254" spans="1:19">
      <c r="A254" s="292" t="s">
        <v>214</v>
      </c>
      <c r="B254" s="46">
        <v>80</v>
      </c>
      <c r="C254" s="47">
        <v>9</v>
      </c>
      <c r="D254" s="47">
        <v>17.8</v>
      </c>
      <c r="E254" s="46">
        <v>89.82</v>
      </c>
      <c r="F254" s="47">
        <v>0</v>
      </c>
      <c r="G254" s="47">
        <v>44.91</v>
      </c>
      <c r="H254" s="46">
        <v>95.5</v>
      </c>
      <c r="I254" s="47">
        <v>8</v>
      </c>
      <c r="J254" s="47">
        <v>15.525</v>
      </c>
      <c r="K254" s="47">
        <v>80</v>
      </c>
      <c r="L254" s="47">
        <v>24</v>
      </c>
      <c r="M254" s="47">
        <v>15.6</v>
      </c>
      <c r="N254" s="47">
        <v>93.835</v>
      </c>
      <c r="O254" s="49">
        <v>5</v>
      </c>
      <c r="P254" s="47"/>
      <c r="Q254" s="47"/>
      <c r="R254" s="58"/>
      <c r="S254" s="58"/>
    </row>
    <row r="255" spans="1:19">
      <c r="A255" s="292" t="s">
        <v>215</v>
      </c>
      <c r="B255" s="46">
        <v>80</v>
      </c>
      <c r="C255" s="47">
        <v>0</v>
      </c>
      <c r="D255" s="47">
        <v>16</v>
      </c>
      <c r="E255" s="46">
        <v>89.96</v>
      </c>
      <c r="F255" s="47">
        <v>0</v>
      </c>
      <c r="G255" s="47">
        <v>44.98</v>
      </c>
      <c r="H255" s="46">
        <v>90.1</v>
      </c>
      <c r="I255" s="47">
        <v>4</v>
      </c>
      <c r="J255" s="47">
        <v>14.115</v>
      </c>
      <c r="K255" s="47">
        <v>80</v>
      </c>
      <c r="L255" s="47">
        <v>42</v>
      </c>
      <c r="M255" s="47">
        <v>18.3</v>
      </c>
      <c r="N255" s="47">
        <v>93.395</v>
      </c>
      <c r="O255" s="49">
        <v>6</v>
      </c>
      <c r="P255" s="47"/>
      <c r="Q255" s="47"/>
      <c r="R255" s="58"/>
      <c r="S255" s="58"/>
    </row>
    <row r="256" spans="1:19">
      <c r="A256" s="292" t="s">
        <v>216</v>
      </c>
      <c r="B256" s="46">
        <v>80</v>
      </c>
      <c r="C256" s="47">
        <v>0</v>
      </c>
      <c r="D256" s="47">
        <v>16</v>
      </c>
      <c r="E256" s="46">
        <v>87.84</v>
      </c>
      <c r="F256" s="47">
        <v>0</v>
      </c>
      <c r="G256" s="47">
        <v>43.92</v>
      </c>
      <c r="H256" s="46">
        <v>89.6</v>
      </c>
      <c r="I256" s="47">
        <v>8</v>
      </c>
      <c r="J256" s="47">
        <v>14.64</v>
      </c>
      <c r="K256" s="47">
        <v>80</v>
      </c>
      <c r="L256" s="47">
        <v>40</v>
      </c>
      <c r="M256" s="47">
        <v>18</v>
      </c>
      <c r="N256" s="47">
        <v>92.56</v>
      </c>
      <c r="O256" s="49">
        <v>7</v>
      </c>
      <c r="P256" s="47"/>
      <c r="Q256" s="47"/>
      <c r="R256" s="58"/>
      <c r="S256" s="58"/>
    </row>
    <row r="257" spans="1:19">
      <c r="A257" s="292" t="s">
        <v>217</v>
      </c>
      <c r="B257" s="46">
        <v>80</v>
      </c>
      <c r="C257" s="47">
        <v>0</v>
      </c>
      <c r="D257" s="47">
        <v>16</v>
      </c>
      <c r="E257" s="46">
        <v>87.6</v>
      </c>
      <c r="F257" s="47">
        <v>0</v>
      </c>
      <c r="G257" s="47">
        <v>43.8</v>
      </c>
      <c r="H257" s="46">
        <v>90.2</v>
      </c>
      <c r="I257" s="47">
        <v>4</v>
      </c>
      <c r="J257" s="47">
        <v>14.13</v>
      </c>
      <c r="K257" s="47">
        <v>80</v>
      </c>
      <c r="L257" s="47">
        <v>40</v>
      </c>
      <c r="M257" s="47">
        <v>18</v>
      </c>
      <c r="N257" s="47">
        <v>91.93</v>
      </c>
      <c r="O257" s="49">
        <v>8</v>
      </c>
      <c r="P257" s="47"/>
      <c r="Q257" s="47"/>
      <c r="R257" s="58"/>
      <c r="S257" s="58"/>
    </row>
    <row r="258" spans="1:19">
      <c r="A258" s="292" t="s">
        <v>218</v>
      </c>
      <c r="B258" s="46">
        <v>80</v>
      </c>
      <c r="C258" s="47">
        <v>0</v>
      </c>
      <c r="D258" s="47">
        <v>16</v>
      </c>
      <c r="E258" s="46">
        <v>87.87</v>
      </c>
      <c r="F258" s="47">
        <v>0</v>
      </c>
      <c r="G258" s="47">
        <v>43.935</v>
      </c>
      <c r="H258" s="46">
        <v>89</v>
      </c>
      <c r="I258" s="47">
        <v>4</v>
      </c>
      <c r="J258" s="47">
        <v>13.95</v>
      </c>
      <c r="K258" s="47">
        <v>80</v>
      </c>
      <c r="L258" s="47">
        <v>26</v>
      </c>
      <c r="M258" s="47">
        <v>15.9</v>
      </c>
      <c r="N258" s="47">
        <v>89.785</v>
      </c>
      <c r="O258" s="49">
        <v>9</v>
      </c>
      <c r="P258" s="47"/>
      <c r="Q258" s="47"/>
      <c r="R258" s="58"/>
      <c r="S258" s="58"/>
    </row>
    <row r="259" spans="1:19">
      <c r="A259" s="292" t="s">
        <v>219</v>
      </c>
      <c r="B259" s="46">
        <v>80</v>
      </c>
      <c r="C259" s="47">
        <v>0</v>
      </c>
      <c r="D259" s="47">
        <v>16</v>
      </c>
      <c r="E259" s="46">
        <v>85.26</v>
      </c>
      <c r="F259" s="47">
        <v>5</v>
      </c>
      <c r="G259" s="47">
        <v>45.13</v>
      </c>
      <c r="H259" s="46">
        <v>72.9</v>
      </c>
      <c r="I259" s="47">
        <v>4</v>
      </c>
      <c r="J259" s="47">
        <v>11.535</v>
      </c>
      <c r="K259" s="47">
        <v>80</v>
      </c>
      <c r="L259" s="47">
        <v>34</v>
      </c>
      <c r="M259" s="47">
        <v>17.1</v>
      </c>
      <c r="N259" s="47">
        <v>89.765</v>
      </c>
      <c r="O259" s="49">
        <v>10</v>
      </c>
      <c r="P259" s="47"/>
      <c r="Q259" s="47"/>
      <c r="R259" s="58"/>
      <c r="S259" s="58"/>
    </row>
    <row r="260" spans="1:19">
      <c r="A260" s="292" t="s">
        <v>220</v>
      </c>
      <c r="B260" s="46">
        <v>80</v>
      </c>
      <c r="C260" s="47">
        <v>0</v>
      </c>
      <c r="D260" s="47">
        <v>16</v>
      </c>
      <c r="E260" s="46">
        <v>88</v>
      </c>
      <c r="F260" s="47">
        <v>0</v>
      </c>
      <c r="G260" s="47">
        <v>44</v>
      </c>
      <c r="H260" s="46">
        <v>89</v>
      </c>
      <c r="I260" s="47">
        <v>4</v>
      </c>
      <c r="J260" s="47">
        <v>13.95</v>
      </c>
      <c r="K260" s="47">
        <v>80</v>
      </c>
      <c r="L260" s="47">
        <v>20</v>
      </c>
      <c r="M260" s="47">
        <v>15</v>
      </c>
      <c r="N260" s="47">
        <v>88.95</v>
      </c>
      <c r="O260" s="49">
        <v>11</v>
      </c>
      <c r="P260" s="47"/>
      <c r="Q260" s="47"/>
      <c r="R260" s="58"/>
      <c r="S260" s="58"/>
    </row>
    <row r="261" spans="1:19">
      <c r="A261" s="292" t="s">
        <v>221</v>
      </c>
      <c r="B261" s="46">
        <v>80</v>
      </c>
      <c r="C261" s="47">
        <v>0</v>
      </c>
      <c r="D261" s="47">
        <v>16</v>
      </c>
      <c r="E261" s="46">
        <v>83.82</v>
      </c>
      <c r="F261" s="47">
        <v>0</v>
      </c>
      <c r="G261" s="47">
        <v>41.91</v>
      </c>
      <c r="H261" s="46">
        <v>88.5</v>
      </c>
      <c r="I261" s="47">
        <v>4</v>
      </c>
      <c r="J261" s="47">
        <v>13.875</v>
      </c>
      <c r="K261" s="47">
        <v>80</v>
      </c>
      <c r="L261" s="47">
        <v>33</v>
      </c>
      <c r="M261" s="47">
        <v>16.95</v>
      </c>
      <c r="N261" s="47">
        <v>88.735</v>
      </c>
      <c r="O261" s="49">
        <v>12</v>
      </c>
      <c r="P261" s="47"/>
      <c r="Q261" s="47"/>
      <c r="R261" s="58"/>
      <c r="S261" s="58"/>
    </row>
    <row r="262" spans="1:19">
      <c r="A262" s="292" t="s">
        <v>222</v>
      </c>
      <c r="B262" s="46">
        <v>80</v>
      </c>
      <c r="C262" s="47">
        <v>0</v>
      </c>
      <c r="D262" s="47">
        <v>16</v>
      </c>
      <c r="E262" s="46">
        <v>87.24</v>
      </c>
      <c r="F262" s="47">
        <v>0</v>
      </c>
      <c r="G262" s="47">
        <v>43.62</v>
      </c>
      <c r="H262" s="46">
        <v>90</v>
      </c>
      <c r="I262" s="47">
        <v>4</v>
      </c>
      <c r="J262" s="47">
        <v>14.1</v>
      </c>
      <c r="K262" s="47">
        <v>80</v>
      </c>
      <c r="L262" s="47">
        <v>17</v>
      </c>
      <c r="M262" s="47">
        <v>14.55</v>
      </c>
      <c r="N262" s="47">
        <v>88.27</v>
      </c>
      <c r="O262" s="49">
        <v>13</v>
      </c>
      <c r="P262" s="47"/>
      <c r="Q262" s="47"/>
      <c r="R262" s="58"/>
      <c r="S262" s="58"/>
    </row>
    <row r="263" spans="1:19">
      <c r="A263" s="292" t="s">
        <v>223</v>
      </c>
      <c r="B263" s="46">
        <v>80</v>
      </c>
      <c r="C263" s="47">
        <v>0</v>
      </c>
      <c r="D263" s="47">
        <v>16</v>
      </c>
      <c r="E263" s="46">
        <v>84.82</v>
      </c>
      <c r="F263" s="47">
        <v>0</v>
      </c>
      <c r="G263" s="47">
        <v>42.41</v>
      </c>
      <c r="H263" s="46">
        <v>89</v>
      </c>
      <c r="I263" s="47">
        <v>4</v>
      </c>
      <c r="J263" s="47">
        <v>13.95</v>
      </c>
      <c r="K263" s="47">
        <v>80</v>
      </c>
      <c r="L263" s="47">
        <v>19</v>
      </c>
      <c r="M263" s="47">
        <v>14.85</v>
      </c>
      <c r="N263" s="47">
        <v>87.21</v>
      </c>
      <c r="O263" s="49">
        <v>14</v>
      </c>
      <c r="P263" s="47"/>
      <c r="Q263" s="47"/>
      <c r="R263" s="58"/>
      <c r="S263" s="58"/>
    </row>
    <row r="264" spans="1:19">
      <c r="A264" s="292" t="s">
        <v>224</v>
      </c>
      <c r="B264" s="46">
        <v>80</v>
      </c>
      <c r="C264" s="47">
        <v>0</v>
      </c>
      <c r="D264" s="47">
        <v>16</v>
      </c>
      <c r="E264" s="46">
        <v>86.6</v>
      </c>
      <c r="F264" s="47">
        <v>0</v>
      </c>
      <c r="G264" s="47">
        <v>43.3</v>
      </c>
      <c r="H264" s="46">
        <v>89.7</v>
      </c>
      <c r="I264" s="47">
        <v>4</v>
      </c>
      <c r="J264" s="47">
        <v>14.055</v>
      </c>
      <c r="K264" s="47">
        <v>80</v>
      </c>
      <c r="L264" s="47">
        <v>13</v>
      </c>
      <c r="M264" s="47">
        <v>13.95</v>
      </c>
      <c r="N264" s="47">
        <v>87.305</v>
      </c>
      <c r="O264" s="49">
        <v>15</v>
      </c>
      <c r="P264" s="47"/>
      <c r="Q264" s="47"/>
      <c r="R264" s="58"/>
      <c r="S264" s="58"/>
    </row>
    <row r="265" spans="1:19">
      <c r="A265" s="292" t="s">
        <v>225</v>
      </c>
      <c r="B265" s="46">
        <v>80</v>
      </c>
      <c r="C265" s="47">
        <v>0</v>
      </c>
      <c r="D265" s="47">
        <v>16</v>
      </c>
      <c r="E265" s="46">
        <v>85.09</v>
      </c>
      <c r="F265" s="47">
        <v>0</v>
      </c>
      <c r="G265" s="47">
        <v>42.545</v>
      </c>
      <c r="H265" s="46">
        <v>90.7</v>
      </c>
      <c r="I265" s="47">
        <v>4</v>
      </c>
      <c r="J265" s="47">
        <v>14.205</v>
      </c>
      <c r="K265" s="47">
        <v>80</v>
      </c>
      <c r="L265" s="47">
        <v>13</v>
      </c>
      <c r="M265" s="47">
        <v>13.95</v>
      </c>
      <c r="N265" s="47">
        <v>86.7</v>
      </c>
      <c r="O265" s="49">
        <v>16</v>
      </c>
      <c r="P265" s="47"/>
      <c r="Q265" s="47"/>
      <c r="R265" s="58"/>
      <c r="S265" s="58"/>
    </row>
    <row r="266" spans="1:19">
      <c r="A266" s="292" t="s">
        <v>226</v>
      </c>
      <c r="B266" s="46">
        <v>80</v>
      </c>
      <c r="C266" s="47">
        <v>0</v>
      </c>
      <c r="D266" s="47">
        <v>16</v>
      </c>
      <c r="E266" s="46">
        <v>84.25</v>
      </c>
      <c r="F266" s="47">
        <v>0</v>
      </c>
      <c r="G266" s="47">
        <v>42.125</v>
      </c>
      <c r="H266" s="46">
        <v>89.8</v>
      </c>
      <c r="I266" s="47">
        <v>4</v>
      </c>
      <c r="J266" s="47">
        <v>14.07</v>
      </c>
      <c r="K266" s="47">
        <v>80</v>
      </c>
      <c r="L266" s="47">
        <v>13</v>
      </c>
      <c r="M266" s="47">
        <v>13.95</v>
      </c>
      <c r="N266" s="47">
        <v>86.145</v>
      </c>
      <c r="O266" s="49">
        <v>17</v>
      </c>
      <c r="P266" s="47"/>
      <c r="Q266" s="47"/>
      <c r="R266" s="58"/>
      <c r="S266" s="58"/>
    </row>
    <row r="267" spans="1:19">
      <c r="A267" s="292" t="s">
        <v>227</v>
      </c>
      <c r="B267" s="46">
        <v>80</v>
      </c>
      <c r="C267" s="47">
        <v>0</v>
      </c>
      <c r="D267" s="47">
        <v>16</v>
      </c>
      <c r="E267" s="46">
        <v>83.87</v>
      </c>
      <c r="F267" s="47">
        <v>0</v>
      </c>
      <c r="G267" s="47">
        <v>41.935</v>
      </c>
      <c r="H267" s="46">
        <v>91.7</v>
      </c>
      <c r="I267" s="47">
        <v>4</v>
      </c>
      <c r="J267" s="47">
        <v>14.355</v>
      </c>
      <c r="K267" s="47">
        <v>80</v>
      </c>
      <c r="L267" s="47">
        <v>11</v>
      </c>
      <c r="M267" s="47">
        <v>13.65</v>
      </c>
      <c r="N267" s="47">
        <v>85.94</v>
      </c>
      <c r="O267" s="49">
        <v>18</v>
      </c>
      <c r="P267" s="47"/>
      <c r="Q267" s="47"/>
      <c r="R267" s="58"/>
      <c r="S267" s="58"/>
    </row>
    <row r="268" spans="1:19">
      <c r="A268" s="292" t="s">
        <v>228</v>
      </c>
      <c r="B268" s="46">
        <v>80</v>
      </c>
      <c r="C268" s="47">
        <v>0</v>
      </c>
      <c r="D268" s="47">
        <v>16</v>
      </c>
      <c r="E268" s="46">
        <v>79.64</v>
      </c>
      <c r="F268" s="47">
        <v>0</v>
      </c>
      <c r="G268" s="47">
        <v>39.82</v>
      </c>
      <c r="H268" s="46">
        <v>90.3</v>
      </c>
      <c r="I268" s="47">
        <v>4</v>
      </c>
      <c r="J268" s="47">
        <v>14.145</v>
      </c>
      <c r="K268" s="47">
        <v>80</v>
      </c>
      <c r="L268" s="47">
        <v>19</v>
      </c>
      <c r="M268" s="47">
        <v>14.85</v>
      </c>
      <c r="N268" s="47">
        <v>84.815</v>
      </c>
      <c r="O268" s="49">
        <v>19</v>
      </c>
      <c r="P268" s="47"/>
      <c r="Q268" s="47"/>
      <c r="R268" s="58"/>
      <c r="S268" s="58"/>
    </row>
    <row r="269" spans="1:19">
      <c r="A269" s="292" t="s">
        <v>229</v>
      </c>
      <c r="B269" s="46">
        <v>80</v>
      </c>
      <c r="C269" s="47">
        <v>0</v>
      </c>
      <c r="D269" s="47">
        <v>16</v>
      </c>
      <c r="E269" s="46">
        <v>81.47</v>
      </c>
      <c r="F269" s="47">
        <v>0</v>
      </c>
      <c r="G269" s="47">
        <v>40.735</v>
      </c>
      <c r="H269" s="46">
        <v>88.9</v>
      </c>
      <c r="I269" s="47">
        <v>4</v>
      </c>
      <c r="J269" s="47">
        <v>13.935</v>
      </c>
      <c r="K269" s="47">
        <v>80</v>
      </c>
      <c r="L269" s="47">
        <v>11</v>
      </c>
      <c r="M269" s="47">
        <v>13.65</v>
      </c>
      <c r="N269" s="47">
        <v>84.32</v>
      </c>
      <c r="O269" s="49">
        <v>20</v>
      </c>
      <c r="P269" s="47"/>
      <c r="Q269" s="47"/>
      <c r="R269" s="58"/>
      <c r="S269" s="58"/>
    </row>
    <row r="270" spans="1:19">
      <c r="A270" s="292" t="s">
        <v>230</v>
      </c>
      <c r="B270" s="46">
        <v>80</v>
      </c>
      <c r="C270" s="47">
        <v>0</v>
      </c>
      <c r="D270" s="47">
        <v>16</v>
      </c>
      <c r="E270" s="46">
        <v>82.83</v>
      </c>
      <c r="F270" s="47">
        <v>0</v>
      </c>
      <c r="G270" s="47">
        <v>41.415</v>
      </c>
      <c r="H270" s="46">
        <v>91.2</v>
      </c>
      <c r="I270" s="47">
        <v>4</v>
      </c>
      <c r="J270" s="47">
        <v>14.28</v>
      </c>
      <c r="K270" s="47">
        <v>80</v>
      </c>
      <c r="L270" s="47">
        <v>0</v>
      </c>
      <c r="M270" s="47">
        <v>12</v>
      </c>
      <c r="N270" s="47">
        <v>83.695</v>
      </c>
      <c r="O270" s="49">
        <v>21</v>
      </c>
      <c r="P270" s="47"/>
      <c r="Q270" s="47"/>
      <c r="R270" s="58"/>
      <c r="S270" s="58"/>
    </row>
    <row r="271" spans="1:19">
      <c r="A271" s="292" t="s">
        <v>231</v>
      </c>
      <c r="B271" s="46">
        <v>80</v>
      </c>
      <c r="C271" s="47">
        <v>3</v>
      </c>
      <c r="D271" s="47">
        <v>16.6</v>
      </c>
      <c r="E271" s="46">
        <v>80.52</v>
      </c>
      <c r="F271" s="47">
        <v>0</v>
      </c>
      <c r="G271" s="47">
        <v>40.26</v>
      </c>
      <c r="H271" s="46">
        <v>89.4</v>
      </c>
      <c r="I271" s="47">
        <v>4</v>
      </c>
      <c r="J271" s="47">
        <v>14.04</v>
      </c>
      <c r="K271" s="47">
        <v>80</v>
      </c>
      <c r="L271" s="47">
        <v>4</v>
      </c>
      <c r="M271" s="47">
        <v>12.6</v>
      </c>
      <c r="N271" s="47">
        <v>83.5</v>
      </c>
      <c r="O271" s="49">
        <v>22</v>
      </c>
      <c r="P271" s="47"/>
      <c r="Q271" s="47"/>
      <c r="R271" s="58"/>
      <c r="S271" s="58"/>
    </row>
    <row r="272" spans="1:19">
      <c r="A272" s="292" t="s">
        <v>232</v>
      </c>
      <c r="B272" s="46">
        <v>80</v>
      </c>
      <c r="C272" s="47">
        <v>0</v>
      </c>
      <c r="D272" s="47">
        <v>16</v>
      </c>
      <c r="E272" s="46">
        <v>82.74</v>
      </c>
      <c r="F272" s="47">
        <v>0</v>
      </c>
      <c r="G272" s="47">
        <v>41.37</v>
      </c>
      <c r="H272" s="46">
        <v>90</v>
      </c>
      <c r="I272" s="47">
        <v>4</v>
      </c>
      <c r="J272" s="47">
        <v>14.1</v>
      </c>
      <c r="K272" s="47">
        <v>80</v>
      </c>
      <c r="L272" s="47">
        <v>0</v>
      </c>
      <c r="M272" s="47">
        <v>12</v>
      </c>
      <c r="N272" s="47">
        <v>83.47</v>
      </c>
      <c r="O272" s="49">
        <v>23</v>
      </c>
      <c r="P272" s="47"/>
      <c r="Q272" s="47"/>
      <c r="R272" s="58"/>
      <c r="S272" s="58"/>
    </row>
    <row r="273" spans="1:19">
      <c r="A273" s="292" t="s">
        <v>233</v>
      </c>
      <c r="B273" s="46">
        <v>80</v>
      </c>
      <c r="C273" s="47">
        <v>0</v>
      </c>
      <c r="D273" s="47">
        <v>16</v>
      </c>
      <c r="E273" s="46">
        <v>82.53</v>
      </c>
      <c r="F273" s="47">
        <v>0</v>
      </c>
      <c r="G273" s="47">
        <v>41.265</v>
      </c>
      <c r="H273" s="46">
        <v>90</v>
      </c>
      <c r="I273" s="47">
        <v>4</v>
      </c>
      <c r="J273" s="47">
        <v>14.1</v>
      </c>
      <c r="K273" s="47">
        <v>80</v>
      </c>
      <c r="L273" s="47">
        <v>0</v>
      </c>
      <c r="M273" s="47">
        <v>12</v>
      </c>
      <c r="N273" s="47">
        <v>83.365</v>
      </c>
      <c r="O273" s="49">
        <v>24</v>
      </c>
      <c r="P273" s="47"/>
      <c r="Q273" s="47"/>
      <c r="R273" s="58"/>
      <c r="S273" s="58"/>
    </row>
    <row r="274" spans="1:19">
      <c r="A274" s="292" t="s">
        <v>234</v>
      </c>
      <c r="B274" s="46">
        <v>80</v>
      </c>
      <c r="C274" s="47">
        <v>4</v>
      </c>
      <c r="D274" s="47">
        <v>16.8</v>
      </c>
      <c r="E274" s="46">
        <v>79.7</v>
      </c>
      <c r="F274" s="47">
        <v>0</v>
      </c>
      <c r="G274" s="47">
        <v>39.85</v>
      </c>
      <c r="H274" s="46">
        <v>89.2</v>
      </c>
      <c r="I274" s="47">
        <v>4</v>
      </c>
      <c r="J274" s="47">
        <v>13.98</v>
      </c>
      <c r="K274" s="47">
        <v>80</v>
      </c>
      <c r="L274" s="47">
        <v>4</v>
      </c>
      <c r="M274" s="47">
        <v>12.6</v>
      </c>
      <c r="N274" s="47">
        <v>83.23</v>
      </c>
      <c r="O274" s="49">
        <v>25</v>
      </c>
      <c r="P274" s="47"/>
      <c r="Q274" s="47"/>
      <c r="R274" s="58"/>
      <c r="S274" s="58"/>
    </row>
    <row r="275" spans="1:19">
      <c r="A275" s="292" t="s">
        <v>235</v>
      </c>
      <c r="B275" s="46">
        <v>80</v>
      </c>
      <c r="C275" s="47">
        <v>0</v>
      </c>
      <c r="D275" s="47">
        <v>16</v>
      </c>
      <c r="E275" s="46">
        <v>81.32</v>
      </c>
      <c r="F275" s="47">
        <v>0</v>
      </c>
      <c r="G275" s="47">
        <v>40.66</v>
      </c>
      <c r="H275" s="46">
        <v>89.9</v>
      </c>
      <c r="I275" s="47">
        <v>4</v>
      </c>
      <c r="J275" s="47">
        <v>14.085</v>
      </c>
      <c r="K275" s="47">
        <v>80</v>
      </c>
      <c r="L275" s="47">
        <v>2</v>
      </c>
      <c r="M275" s="47">
        <v>12.3</v>
      </c>
      <c r="N275" s="47">
        <v>83.045</v>
      </c>
      <c r="O275" s="49">
        <v>26</v>
      </c>
      <c r="P275" s="47"/>
      <c r="Q275" s="47"/>
      <c r="R275" s="58"/>
      <c r="S275" s="58"/>
    </row>
    <row r="276" spans="1:19">
      <c r="A276" s="292" t="s">
        <v>236</v>
      </c>
      <c r="B276" s="46">
        <v>80</v>
      </c>
      <c r="C276" s="47">
        <v>0</v>
      </c>
      <c r="D276" s="47">
        <v>16</v>
      </c>
      <c r="E276" s="46">
        <v>80.53</v>
      </c>
      <c r="F276" s="47">
        <v>0</v>
      </c>
      <c r="G276" s="47">
        <v>40.265</v>
      </c>
      <c r="H276" s="46">
        <v>90.7</v>
      </c>
      <c r="I276" s="47">
        <v>4</v>
      </c>
      <c r="J276" s="47">
        <v>14.205</v>
      </c>
      <c r="K276" s="47">
        <v>80</v>
      </c>
      <c r="L276" s="47">
        <v>0</v>
      </c>
      <c r="M276" s="47">
        <v>12</v>
      </c>
      <c r="N276" s="47">
        <v>82.47</v>
      </c>
      <c r="O276" s="49">
        <v>27</v>
      </c>
      <c r="P276" s="47"/>
      <c r="Q276" s="47"/>
      <c r="R276" s="58"/>
      <c r="S276" s="58"/>
    </row>
    <row r="277" spans="1:19">
      <c r="A277" s="292" t="s">
        <v>237</v>
      </c>
      <c r="B277" s="46">
        <v>80</v>
      </c>
      <c r="C277" s="47">
        <v>0</v>
      </c>
      <c r="D277" s="47">
        <v>16</v>
      </c>
      <c r="E277" s="46">
        <v>80.34</v>
      </c>
      <c r="F277" s="47">
        <v>0</v>
      </c>
      <c r="G277" s="47">
        <v>40.17</v>
      </c>
      <c r="H277" s="46">
        <v>89.7</v>
      </c>
      <c r="I277" s="47">
        <v>4</v>
      </c>
      <c r="J277" s="47">
        <v>14.055</v>
      </c>
      <c r="K277" s="47">
        <v>80</v>
      </c>
      <c r="L277" s="47">
        <v>0</v>
      </c>
      <c r="M277" s="47">
        <v>12</v>
      </c>
      <c r="N277" s="47">
        <v>82.225</v>
      </c>
      <c r="O277" s="49">
        <v>28</v>
      </c>
      <c r="P277" s="47"/>
      <c r="Q277" s="47"/>
      <c r="R277" s="58"/>
      <c r="S277" s="58"/>
    </row>
    <row r="278" spans="1:19">
      <c r="A278" s="292" t="s">
        <v>238</v>
      </c>
      <c r="B278" s="46">
        <v>80</v>
      </c>
      <c r="C278" s="47">
        <v>0</v>
      </c>
      <c r="D278" s="47">
        <v>16</v>
      </c>
      <c r="E278" s="46">
        <v>80</v>
      </c>
      <c r="F278" s="47">
        <v>0</v>
      </c>
      <c r="G278" s="47">
        <v>40</v>
      </c>
      <c r="H278" s="46">
        <v>88.8</v>
      </c>
      <c r="I278" s="47">
        <v>4</v>
      </c>
      <c r="J278" s="47">
        <v>13.92</v>
      </c>
      <c r="K278" s="47">
        <v>80</v>
      </c>
      <c r="L278" s="47">
        <v>0</v>
      </c>
      <c r="M278" s="47">
        <v>12</v>
      </c>
      <c r="N278" s="47">
        <v>81.92</v>
      </c>
      <c r="O278" s="49">
        <v>29</v>
      </c>
      <c r="P278" s="47"/>
      <c r="Q278" s="47"/>
      <c r="R278" s="58"/>
      <c r="S278" s="58"/>
    </row>
    <row r="279" spans="1:19">
      <c r="A279" s="292" t="s">
        <v>239</v>
      </c>
      <c r="B279" s="46">
        <v>80</v>
      </c>
      <c r="C279" s="47">
        <v>0</v>
      </c>
      <c r="D279" s="47">
        <v>16</v>
      </c>
      <c r="E279" s="46">
        <v>78.97</v>
      </c>
      <c r="F279" s="47">
        <v>0</v>
      </c>
      <c r="G279" s="47">
        <v>39.485</v>
      </c>
      <c r="H279" s="46">
        <v>89.7</v>
      </c>
      <c r="I279" s="47">
        <v>4</v>
      </c>
      <c r="J279" s="47">
        <v>14.055</v>
      </c>
      <c r="K279" s="47">
        <v>80</v>
      </c>
      <c r="L279" s="47">
        <v>0</v>
      </c>
      <c r="M279" s="47">
        <v>12</v>
      </c>
      <c r="N279" s="47">
        <v>81.54</v>
      </c>
      <c r="O279" s="49">
        <v>30</v>
      </c>
      <c r="P279" s="47"/>
      <c r="Q279" s="47"/>
      <c r="R279" s="58"/>
      <c r="S279" s="58"/>
    </row>
    <row r="280" spans="1:19">
      <c r="A280" s="292" t="s">
        <v>240</v>
      </c>
      <c r="B280" s="46">
        <v>80</v>
      </c>
      <c r="C280" s="47">
        <v>0</v>
      </c>
      <c r="D280" s="47">
        <v>16</v>
      </c>
      <c r="E280" s="46">
        <v>79.3</v>
      </c>
      <c r="F280" s="47">
        <v>0</v>
      </c>
      <c r="G280" s="47">
        <v>39.65</v>
      </c>
      <c r="H280" s="46">
        <v>88.2</v>
      </c>
      <c r="I280" s="47">
        <v>4</v>
      </c>
      <c r="J280" s="47">
        <v>13.83</v>
      </c>
      <c r="K280" s="47">
        <v>80</v>
      </c>
      <c r="L280" s="47">
        <v>0</v>
      </c>
      <c r="M280" s="47">
        <v>12</v>
      </c>
      <c r="N280" s="47">
        <v>81.48</v>
      </c>
      <c r="O280" s="49">
        <v>31</v>
      </c>
      <c r="P280" s="47"/>
      <c r="Q280" s="47"/>
      <c r="R280" s="58"/>
      <c r="S280" s="58"/>
    </row>
    <row r="281" spans="1:19">
      <c r="A281" s="292" t="s">
        <v>241</v>
      </c>
      <c r="B281" s="46">
        <v>80</v>
      </c>
      <c r="C281" s="47">
        <v>0</v>
      </c>
      <c r="D281" s="47">
        <v>16</v>
      </c>
      <c r="E281" s="46">
        <v>75.9</v>
      </c>
      <c r="F281" s="47">
        <v>0</v>
      </c>
      <c r="G281" s="47">
        <v>37.95</v>
      </c>
      <c r="H281" s="46">
        <v>89.4</v>
      </c>
      <c r="I281" s="47">
        <v>4</v>
      </c>
      <c r="J281" s="47">
        <v>14.01</v>
      </c>
      <c r="K281" s="47">
        <v>80</v>
      </c>
      <c r="L281" s="47">
        <v>10</v>
      </c>
      <c r="M281" s="47">
        <v>13.5</v>
      </c>
      <c r="N281" s="47">
        <v>81.46</v>
      </c>
      <c r="O281" s="49">
        <v>32</v>
      </c>
      <c r="P281" s="47"/>
      <c r="Q281" s="47"/>
      <c r="R281" s="58"/>
      <c r="S281" s="58"/>
    </row>
    <row r="282" spans="1:19">
      <c r="A282" s="292" t="s">
        <v>242</v>
      </c>
      <c r="B282" s="46">
        <v>80</v>
      </c>
      <c r="C282" s="47">
        <v>0</v>
      </c>
      <c r="D282" s="47">
        <v>16</v>
      </c>
      <c r="E282" s="46">
        <v>77.89</v>
      </c>
      <c r="F282" s="47">
        <v>0</v>
      </c>
      <c r="G282" s="47">
        <v>38.945</v>
      </c>
      <c r="H282" s="46">
        <v>90.1</v>
      </c>
      <c r="I282" s="47">
        <v>4</v>
      </c>
      <c r="J282" s="47">
        <v>14.115</v>
      </c>
      <c r="K282" s="47">
        <v>80</v>
      </c>
      <c r="L282" s="47">
        <v>2</v>
      </c>
      <c r="M282" s="47">
        <v>12.3</v>
      </c>
      <c r="N282" s="47">
        <v>81.36</v>
      </c>
      <c r="O282" s="49">
        <v>33</v>
      </c>
      <c r="P282" s="47"/>
      <c r="Q282" s="47"/>
      <c r="R282" s="58"/>
      <c r="S282" s="58"/>
    </row>
    <row r="283" spans="1:19">
      <c r="A283" s="292" t="s">
        <v>243</v>
      </c>
      <c r="B283" s="46">
        <v>80</v>
      </c>
      <c r="C283" s="47">
        <v>0</v>
      </c>
      <c r="D283" s="47">
        <v>16</v>
      </c>
      <c r="E283" s="46">
        <v>78.69</v>
      </c>
      <c r="F283" s="47">
        <v>0</v>
      </c>
      <c r="G283" s="47">
        <v>39.345</v>
      </c>
      <c r="H283" s="46">
        <v>89.2</v>
      </c>
      <c r="I283" s="47">
        <v>4</v>
      </c>
      <c r="J283" s="47">
        <v>13.98</v>
      </c>
      <c r="K283" s="47">
        <v>80</v>
      </c>
      <c r="L283" s="47">
        <v>0</v>
      </c>
      <c r="M283" s="47">
        <v>12</v>
      </c>
      <c r="N283" s="47">
        <v>81.325</v>
      </c>
      <c r="O283" s="49">
        <v>34</v>
      </c>
      <c r="P283" s="47"/>
      <c r="Q283" s="47"/>
      <c r="R283" s="58"/>
      <c r="S283" s="58"/>
    </row>
    <row r="284" spans="1:19">
      <c r="A284" s="292" t="s">
        <v>244</v>
      </c>
      <c r="B284" s="46">
        <v>80</v>
      </c>
      <c r="C284" s="47">
        <v>0</v>
      </c>
      <c r="D284" s="47">
        <v>16</v>
      </c>
      <c r="E284" s="46">
        <v>72.88</v>
      </c>
      <c r="F284" s="47">
        <v>0</v>
      </c>
      <c r="G284" s="47">
        <v>36.44</v>
      </c>
      <c r="H284" s="46">
        <v>86</v>
      </c>
      <c r="I284" s="47">
        <v>4</v>
      </c>
      <c r="J284" s="47">
        <v>13.5</v>
      </c>
      <c r="K284" s="47">
        <v>80</v>
      </c>
      <c r="L284" s="47">
        <v>21</v>
      </c>
      <c r="M284" s="47">
        <v>15.15</v>
      </c>
      <c r="N284" s="47">
        <v>81.09</v>
      </c>
      <c r="O284" s="49">
        <v>35</v>
      </c>
      <c r="P284" s="47"/>
      <c r="Q284" s="47"/>
      <c r="R284" s="58"/>
      <c r="S284" s="58"/>
    </row>
    <row r="285" spans="1:19">
      <c r="A285" s="292" t="s">
        <v>245</v>
      </c>
      <c r="B285" s="46">
        <v>80</v>
      </c>
      <c r="C285" s="47">
        <v>0</v>
      </c>
      <c r="D285" s="47">
        <v>16</v>
      </c>
      <c r="E285" s="46">
        <v>74.33</v>
      </c>
      <c r="F285" s="47">
        <v>0</v>
      </c>
      <c r="G285" s="47">
        <v>37.165</v>
      </c>
      <c r="H285" s="46">
        <v>90.9</v>
      </c>
      <c r="I285" s="47">
        <v>4</v>
      </c>
      <c r="J285" s="47">
        <v>14.235</v>
      </c>
      <c r="K285" s="47">
        <v>80</v>
      </c>
      <c r="L285" s="47">
        <v>0</v>
      </c>
      <c r="M285" s="47">
        <v>12</v>
      </c>
      <c r="N285" s="47">
        <v>79.4</v>
      </c>
      <c r="O285" s="49">
        <v>36</v>
      </c>
      <c r="P285" s="47"/>
      <c r="Q285" s="47"/>
      <c r="R285" s="58"/>
      <c r="S285" s="58"/>
    </row>
    <row r="286" spans="1:19">
      <c r="A286" s="292" t="s">
        <v>246</v>
      </c>
      <c r="B286" s="46">
        <v>80</v>
      </c>
      <c r="C286" s="47">
        <v>0</v>
      </c>
      <c r="D286" s="47">
        <v>16</v>
      </c>
      <c r="E286" s="46">
        <v>73.68</v>
      </c>
      <c r="F286" s="47">
        <v>0</v>
      </c>
      <c r="G286" s="47">
        <v>36.84</v>
      </c>
      <c r="H286" s="46">
        <v>90.2</v>
      </c>
      <c r="I286" s="47">
        <v>4</v>
      </c>
      <c r="J286" s="47">
        <v>14.13</v>
      </c>
      <c r="K286" s="47">
        <v>80</v>
      </c>
      <c r="L286" s="47">
        <v>0</v>
      </c>
      <c r="M286" s="47">
        <v>12</v>
      </c>
      <c r="N286" s="47">
        <v>78.97</v>
      </c>
      <c r="O286" s="49">
        <v>37</v>
      </c>
      <c r="P286" s="47"/>
      <c r="Q286" s="47"/>
      <c r="R286" s="58"/>
      <c r="S286" s="58"/>
    </row>
    <row r="287" spans="1:19">
      <c r="A287" s="292" t="s">
        <v>247</v>
      </c>
      <c r="B287" s="46">
        <v>80</v>
      </c>
      <c r="C287" s="47">
        <v>0</v>
      </c>
      <c r="D287" s="47">
        <v>16</v>
      </c>
      <c r="E287" s="46">
        <v>72.55</v>
      </c>
      <c r="F287" s="47">
        <v>0</v>
      </c>
      <c r="G287" s="47">
        <v>36.275</v>
      </c>
      <c r="H287" s="46">
        <v>90.9</v>
      </c>
      <c r="I287" s="47">
        <v>4</v>
      </c>
      <c r="J287" s="47">
        <v>14.235</v>
      </c>
      <c r="K287" s="47">
        <v>80</v>
      </c>
      <c r="L287" s="47">
        <v>0</v>
      </c>
      <c r="M287" s="47">
        <v>12</v>
      </c>
      <c r="N287" s="47">
        <v>78.51</v>
      </c>
      <c r="O287" s="49">
        <v>38</v>
      </c>
      <c r="P287" s="47"/>
      <c r="Q287" s="47"/>
      <c r="R287" s="58"/>
      <c r="S287" s="58"/>
    </row>
    <row r="288" spans="1:19">
      <c r="A288" s="292" t="s">
        <v>248</v>
      </c>
      <c r="B288" s="46">
        <v>80</v>
      </c>
      <c r="C288" s="47">
        <v>0</v>
      </c>
      <c r="D288" s="47">
        <v>16</v>
      </c>
      <c r="E288" s="46">
        <v>73.42</v>
      </c>
      <c r="F288" s="47">
        <v>0</v>
      </c>
      <c r="G288" s="47">
        <v>36.715</v>
      </c>
      <c r="H288" s="46">
        <v>87.9</v>
      </c>
      <c r="I288" s="47">
        <v>4</v>
      </c>
      <c r="J288" s="47">
        <v>13.785</v>
      </c>
      <c r="K288" s="47">
        <v>80</v>
      </c>
      <c r="L288" s="47">
        <v>0</v>
      </c>
      <c r="M288" s="47">
        <v>12</v>
      </c>
      <c r="N288" s="47">
        <v>78.5</v>
      </c>
      <c r="O288" s="49">
        <v>39</v>
      </c>
      <c r="P288" s="47"/>
      <c r="Q288" s="47"/>
      <c r="R288" s="58"/>
      <c r="S288" s="58"/>
    </row>
    <row r="289" spans="1:19">
      <c r="A289" s="292" t="s">
        <v>249</v>
      </c>
      <c r="B289" s="46">
        <v>80</v>
      </c>
      <c r="C289" s="47">
        <v>0</v>
      </c>
      <c r="D289" s="47">
        <v>16</v>
      </c>
      <c r="E289" s="46">
        <v>73.14</v>
      </c>
      <c r="F289" s="47">
        <v>0</v>
      </c>
      <c r="G289" s="47">
        <v>36.57</v>
      </c>
      <c r="H289" s="46">
        <v>88.1</v>
      </c>
      <c r="I289" s="47">
        <v>4</v>
      </c>
      <c r="J289" s="47">
        <v>13.815</v>
      </c>
      <c r="K289" s="47">
        <v>80</v>
      </c>
      <c r="L289" s="47">
        <v>0</v>
      </c>
      <c r="M289" s="47">
        <v>12</v>
      </c>
      <c r="N289" s="47">
        <v>78.385</v>
      </c>
      <c r="O289" s="49">
        <v>40</v>
      </c>
      <c r="P289" s="47"/>
      <c r="Q289" s="47"/>
      <c r="R289" s="58"/>
      <c r="S289" s="58"/>
    </row>
    <row r="290" spans="1:19">
      <c r="A290" s="292" t="s">
        <v>250</v>
      </c>
      <c r="B290" s="46">
        <v>80</v>
      </c>
      <c r="C290" s="47">
        <v>0</v>
      </c>
      <c r="D290" s="47">
        <v>16</v>
      </c>
      <c r="E290" s="46">
        <v>72.25</v>
      </c>
      <c r="F290" s="47">
        <v>0</v>
      </c>
      <c r="G290" s="47">
        <v>36.125</v>
      </c>
      <c r="H290" s="46">
        <v>88.4</v>
      </c>
      <c r="I290" s="47">
        <v>4</v>
      </c>
      <c r="J290" s="47">
        <v>13.86</v>
      </c>
      <c r="K290" s="47">
        <v>80</v>
      </c>
      <c r="L290" s="47">
        <v>0</v>
      </c>
      <c r="M290" s="47">
        <v>12</v>
      </c>
      <c r="N290" s="47">
        <v>77.985</v>
      </c>
      <c r="O290" s="49">
        <v>41</v>
      </c>
      <c r="P290" s="47"/>
      <c r="Q290" s="47"/>
      <c r="R290" s="58"/>
      <c r="S290" s="58"/>
    </row>
    <row r="291" spans="1:19">
      <c r="A291" s="292" t="s">
        <v>251</v>
      </c>
      <c r="B291" s="46">
        <v>80</v>
      </c>
      <c r="C291" s="47">
        <v>0</v>
      </c>
      <c r="D291" s="47">
        <v>16</v>
      </c>
      <c r="E291" s="46">
        <v>70.93</v>
      </c>
      <c r="F291" s="47">
        <v>0</v>
      </c>
      <c r="G291" s="47">
        <v>35.465</v>
      </c>
      <c r="H291" s="46">
        <v>85.6</v>
      </c>
      <c r="I291" s="47">
        <v>4</v>
      </c>
      <c r="J291" s="47">
        <v>13.44</v>
      </c>
      <c r="K291" s="47">
        <v>80</v>
      </c>
      <c r="L291" s="47">
        <v>0</v>
      </c>
      <c r="M291" s="47">
        <v>12</v>
      </c>
      <c r="N291" s="47">
        <v>76.905</v>
      </c>
      <c r="O291" s="49">
        <v>42</v>
      </c>
      <c r="P291" s="47"/>
      <c r="Q291" s="47"/>
      <c r="R291" s="58"/>
      <c r="S291" s="58"/>
    </row>
    <row r="292" spans="1:19">
      <c r="A292" s="292" t="s">
        <v>252</v>
      </c>
      <c r="B292" s="46">
        <v>80</v>
      </c>
      <c r="C292" s="47">
        <v>0</v>
      </c>
      <c r="D292" s="47">
        <v>16</v>
      </c>
      <c r="E292" s="46">
        <v>62.77</v>
      </c>
      <c r="F292" s="47">
        <v>0</v>
      </c>
      <c r="G292" s="47">
        <v>31.385</v>
      </c>
      <c r="H292" s="46">
        <v>90.5</v>
      </c>
      <c r="I292" s="47">
        <v>4</v>
      </c>
      <c r="J292" s="47">
        <v>14.175</v>
      </c>
      <c r="K292" s="47">
        <v>80</v>
      </c>
      <c r="L292" s="47">
        <v>0</v>
      </c>
      <c r="M292" s="47">
        <v>12</v>
      </c>
      <c r="N292" s="47">
        <v>73.56</v>
      </c>
      <c r="O292" s="49">
        <v>43</v>
      </c>
      <c r="P292" s="47"/>
      <c r="Q292" s="47"/>
      <c r="R292" s="58"/>
      <c r="S292" s="58"/>
    </row>
    <row r="293" spans="1:19">
      <c r="A293" s="292" t="s">
        <v>253</v>
      </c>
      <c r="B293" s="46">
        <v>80</v>
      </c>
      <c r="C293" s="47">
        <v>0</v>
      </c>
      <c r="D293" s="47">
        <v>16</v>
      </c>
      <c r="E293" s="46">
        <v>53.61</v>
      </c>
      <c r="F293" s="47">
        <v>0</v>
      </c>
      <c r="G293" s="47">
        <v>26.805</v>
      </c>
      <c r="H293" s="46">
        <v>87.4</v>
      </c>
      <c r="I293" s="47">
        <v>4</v>
      </c>
      <c r="J293" s="47">
        <v>13.71</v>
      </c>
      <c r="K293" s="47">
        <v>80</v>
      </c>
      <c r="L293" s="47">
        <v>0</v>
      </c>
      <c r="M293" s="47">
        <v>12</v>
      </c>
      <c r="N293" s="47">
        <v>68.515</v>
      </c>
      <c r="O293" s="49">
        <v>44</v>
      </c>
      <c r="P293" s="47"/>
      <c r="Q293" s="47"/>
      <c r="R293" s="58"/>
      <c r="S293" s="58"/>
    </row>
    <row r="296" spans="1:19">
      <c r="A296" s="293" t="s">
        <v>254</v>
      </c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9"/>
    </row>
    <row r="297" spans="1:19">
      <c r="A297" s="295" t="s">
        <v>255</v>
      </c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3"/>
    </row>
    <row r="298" spans="1:19">
      <c r="A298" s="296" t="s">
        <v>256</v>
      </c>
      <c r="B298" s="54" t="s">
        <v>154</v>
      </c>
      <c r="C298" s="37"/>
      <c r="D298" s="37"/>
      <c r="E298" s="54" t="s">
        <v>4</v>
      </c>
      <c r="F298" s="37"/>
      <c r="G298" s="37"/>
      <c r="H298" s="54" t="s">
        <v>5</v>
      </c>
      <c r="I298" s="37"/>
      <c r="J298" s="37"/>
      <c r="K298" s="37" t="s">
        <v>155</v>
      </c>
      <c r="L298" s="37"/>
      <c r="M298" s="37"/>
      <c r="N298" s="37" t="s">
        <v>7</v>
      </c>
      <c r="O298" s="41" t="s">
        <v>8</v>
      </c>
      <c r="P298" s="37" t="s">
        <v>203</v>
      </c>
      <c r="Q298" s="37"/>
      <c r="R298" s="31"/>
      <c r="S298" s="31"/>
    </row>
    <row r="299" spans="1:19">
      <c r="A299" s="62"/>
      <c r="B299" s="54" t="s">
        <v>204</v>
      </c>
      <c r="C299" s="37" t="s">
        <v>205</v>
      </c>
      <c r="D299" s="37">
        <v>0.2</v>
      </c>
      <c r="E299" s="54" t="s">
        <v>14</v>
      </c>
      <c r="F299" s="37" t="s">
        <v>205</v>
      </c>
      <c r="G299" s="37">
        <v>0.5</v>
      </c>
      <c r="H299" s="54" t="s">
        <v>12</v>
      </c>
      <c r="I299" s="37" t="s">
        <v>205</v>
      </c>
      <c r="J299" s="37">
        <v>0.15</v>
      </c>
      <c r="K299" s="37" t="s">
        <v>12</v>
      </c>
      <c r="L299" s="37" t="s">
        <v>205</v>
      </c>
      <c r="M299" s="37">
        <v>0.15</v>
      </c>
      <c r="N299" s="37"/>
      <c r="O299" s="41"/>
      <c r="P299" s="37"/>
      <c r="Q299" s="37"/>
      <c r="R299" s="31"/>
      <c r="S299" s="31"/>
    </row>
    <row r="300" spans="1:19">
      <c r="A300" s="62"/>
      <c r="B300" s="54" t="s">
        <v>12</v>
      </c>
      <c r="C300" s="37"/>
      <c r="D300" s="37"/>
      <c r="E300" s="54"/>
      <c r="F300" s="37"/>
      <c r="G300" s="37"/>
      <c r="H300" s="54"/>
      <c r="I300" s="37"/>
      <c r="J300" s="37"/>
      <c r="K300" s="37"/>
      <c r="L300" s="37"/>
      <c r="M300" s="37"/>
      <c r="N300" s="37"/>
      <c r="O300" s="41"/>
      <c r="P300" s="37"/>
      <c r="Q300" s="37"/>
      <c r="R300" s="31"/>
      <c r="S300" s="31"/>
    </row>
    <row r="301" ht="27" spans="1:19">
      <c r="A301" s="62"/>
      <c r="B301" s="54" t="s">
        <v>206</v>
      </c>
      <c r="C301" s="37" t="s">
        <v>207</v>
      </c>
      <c r="D301" s="37" t="s">
        <v>208</v>
      </c>
      <c r="E301" s="54" t="s">
        <v>20</v>
      </c>
      <c r="F301" s="37" t="s">
        <v>207</v>
      </c>
      <c r="G301" s="37" t="s">
        <v>208</v>
      </c>
      <c r="H301" s="54" t="s">
        <v>20</v>
      </c>
      <c r="I301" s="37" t="s">
        <v>207</v>
      </c>
      <c r="J301" s="37" t="s">
        <v>208</v>
      </c>
      <c r="K301" s="37">
        <v>80</v>
      </c>
      <c r="L301" s="37" t="s">
        <v>209</v>
      </c>
      <c r="M301" s="37" t="s">
        <v>208</v>
      </c>
      <c r="N301" s="37"/>
      <c r="O301" s="41"/>
      <c r="P301" s="37"/>
      <c r="Q301" s="37"/>
      <c r="R301" s="31"/>
      <c r="S301" s="31"/>
    </row>
    <row r="302" spans="1:19">
      <c r="A302" s="292" t="s">
        <v>257</v>
      </c>
      <c r="B302" s="46">
        <v>92.62</v>
      </c>
      <c r="C302" s="47">
        <v>32</v>
      </c>
      <c r="D302" s="47">
        <f t="shared" ref="D302:D344" si="26">(B302+C302)*20%</f>
        <v>24.924</v>
      </c>
      <c r="E302" s="46">
        <v>84.8883333333333</v>
      </c>
      <c r="F302" s="47">
        <v>5</v>
      </c>
      <c r="G302" s="47">
        <f>(E302+F302)*50%</f>
        <v>44.9441666666667</v>
      </c>
      <c r="H302" s="46">
        <v>96.3</v>
      </c>
      <c r="I302" s="47">
        <v>2</v>
      </c>
      <c r="J302" s="47">
        <f t="shared" ref="J302:J344" si="27">(H302+I302)*15%</f>
        <v>14.745</v>
      </c>
      <c r="K302" s="47">
        <v>118.5</v>
      </c>
      <c r="L302" s="47"/>
      <c r="M302" s="47">
        <f t="shared" ref="M302:M344" si="28">K302*15%</f>
        <v>17.775</v>
      </c>
      <c r="N302" s="47">
        <f t="shared" ref="N302:N344" si="29">D302+G302+J302+M302</f>
        <v>102.388166666667</v>
      </c>
      <c r="O302" s="49">
        <v>1</v>
      </c>
      <c r="P302" s="47"/>
      <c r="Q302" s="47"/>
      <c r="R302" s="58"/>
      <c r="S302" s="58"/>
    </row>
    <row r="303" spans="1:19">
      <c r="A303" s="292" t="s">
        <v>258</v>
      </c>
      <c r="B303" s="46">
        <v>93.5</v>
      </c>
      <c r="C303" s="47">
        <v>29</v>
      </c>
      <c r="D303" s="47">
        <f t="shared" si="26"/>
        <v>24.5</v>
      </c>
      <c r="E303" s="46">
        <v>83.5911111111111</v>
      </c>
      <c r="F303" s="47"/>
      <c r="G303" s="47">
        <f t="shared" ref="G303:G344" si="30">E303*50%</f>
        <v>41.7955555555556</v>
      </c>
      <c r="H303" s="46">
        <v>93.4</v>
      </c>
      <c r="I303" s="47">
        <v>2</v>
      </c>
      <c r="J303" s="47">
        <f t="shared" si="27"/>
        <v>14.31</v>
      </c>
      <c r="K303" s="47">
        <v>33</v>
      </c>
      <c r="L303" s="47"/>
      <c r="M303" s="47">
        <f t="shared" si="28"/>
        <v>4.95</v>
      </c>
      <c r="N303" s="47">
        <f t="shared" si="29"/>
        <v>85.5555555555556</v>
      </c>
      <c r="O303" s="49">
        <v>2</v>
      </c>
      <c r="P303" s="47"/>
      <c r="Q303" s="47"/>
      <c r="R303" s="45"/>
      <c r="S303" s="46"/>
    </row>
    <row r="304" spans="1:19">
      <c r="A304" s="292" t="s">
        <v>259</v>
      </c>
      <c r="B304" s="46">
        <v>91.765</v>
      </c>
      <c r="C304" s="47"/>
      <c r="D304" s="47">
        <f t="shared" si="26"/>
        <v>18.353</v>
      </c>
      <c r="E304" s="46">
        <v>88.3466666666667</v>
      </c>
      <c r="F304" s="47"/>
      <c r="G304" s="47">
        <f t="shared" si="30"/>
        <v>44.1733333333334</v>
      </c>
      <c r="H304" s="46">
        <v>97.85</v>
      </c>
      <c r="I304" s="47">
        <v>4</v>
      </c>
      <c r="J304" s="47">
        <f t="shared" si="27"/>
        <v>15.2775</v>
      </c>
      <c r="K304" s="47">
        <v>51</v>
      </c>
      <c r="L304" s="47"/>
      <c r="M304" s="47">
        <f t="shared" si="28"/>
        <v>7.65</v>
      </c>
      <c r="N304" s="47">
        <f t="shared" si="29"/>
        <v>85.4538333333334</v>
      </c>
      <c r="O304" s="49">
        <v>3</v>
      </c>
      <c r="P304" s="47"/>
      <c r="Q304" s="47"/>
      <c r="R304" s="58"/>
      <c r="S304" s="58"/>
    </row>
    <row r="305" spans="1:19">
      <c r="A305" s="292" t="s">
        <v>260</v>
      </c>
      <c r="B305" s="46">
        <v>93.29</v>
      </c>
      <c r="C305" s="47">
        <v>7</v>
      </c>
      <c r="D305" s="47">
        <f t="shared" si="26"/>
        <v>20.058</v>
      </c>
      <c r="E305" s="46">
        <v>87.9711111111111</v>
      </c>
      <c r="F305" s="47"/>
      <c r="G305" s="47">
        <f t="shared" si="30"/>
        <v>43.9855555555555</v>
      </c>
      <c r="H305" s="46">
        <v>96.1</v>
      </c>
      <c r="I305" s="47">
        <v>4</v>
      </c>
      <c r="J305" s="47">
        <f t="shared" si="27"/>
        <v>15.015</v>
      </c>
      <c r="K305" s="47">
        <v>32</v>
      </c>
      <c r="L305" s="47"/>
      <c r="M305" s="47">
        <f t="shared" si="28"/>
        <v>4.8</v>
      </c>
      <c r="N305" s="47">
        <f t="shared" si="29"/>
        <v>83.8585555555556</v>
      </c>
      <c r="O305" s="49">
        <v>4</v>
      </c>
      <c r="P305" s="47"/>
      <c r="Q305" s="47"/>
      <c r="R305" s="58"/>
      <c r="S305" s="58"/>
    </row>
    <row r="306" spans="1:19">
      <c r="A306" s="292" t="s">
        <v>261</v>
      </c>
      <c r="B306" s="46">
        <v>92.54</v>
      </c>
      <c r="C306" s="47">
        <v>7</v>
      </c>
      <c r="D306" s="47">
        <f t="shared" si="26"/>
        <v>19.908</v>
      </c>
      <c r="E306" s="46">
        <v>84.0127777777778</v>
      </c>
      <c r="F306" s="47"/>
      <c r="G306" s="47">
        <f t="shared" si="30"/>
        <v>42.0063888888889</v>
      </c>
      <c r="H306" s="46">
        <v>96.25</v>
      </c>
      <c r="I306" s="47">
        <v>4</v>
      </c>
      <c r="J306" s="47">
        <f t="shared" si="27"/>
        <v>15.0375</v>
      </c>
      <c r="K306" s="47">
        <v>42</v>
      </c>
      <c r="L306" s="47"/>
      <c r="M306" s="47">
        <f t="shared" si="28"/>
        <v>6.3</v>
      </c>
      <c r="N306" s="47">
        <f t="shared" si="29"/>
        <v>83.2518888888889</v>
      </c>
      <c r="O306" s="49">
        <v>5</v>
      </c>
      <c r="P306" s="47"/>
      <c r="Q306" s="47"/>
      <c r="R306" s="58"/>
      <c r="S306" s="58"/>
    </row>
    <row r="307" spans="1:19">
      <c r="A307" s="292" t="s">
        <v>262</v>
      </c>
      <c r="B307" s="46">
        <v>92</v>
      </c>
      <c r="C307" s="47">
        <v>4</v>
      </c>
      <c r="D307" s="47">
        <f t="shared" si="26"/>
        <v>19.2</v>
      </c>
      <c r="E307" s="46">
        <v>87.7372222222222</v>
      </c>
      <c r="F307" s="47"/>
      <c r="G307" s="47">
        <f t="shared" si="30"/>
        <v>43.8686111111111</v>
      </c>
      <c r="H307" s="46">
        <v>94.25</v>
      </c>
      <c r="I307" s="47">
        <v>4</v>
      </c>
      <c r="J307" s="47">
        <f t="shared" si="27"/>
        <v>14.7375</v>
      </c>
      <c r="K307" s="47">
        <v>35</v>
      </c>
      <c r="L307" s="47"/>
      <c r="M307" s="47">
        <f t="shared" si="28"/>
        <v>5.25</v>
      </c>
      <c r="N307" s="47">
        <f t="shared" si="29"/>
        <v>83.0561111111111</v>
      </c>
      <c r="O307" s="49">
        <v>6</v>
      </c>
      <c r="P307" s="47"/>
      <c r="Q307" s="47"/>
      <c r="R307" s="58"/>
      <c r="S307" s="58"/>
    </row>
    <row r="308" spans="1:19">
      <c r="A308" s="292" t="s">
        <v>263</v>
      </c>
      <c r="B308" s="46">
        <v>86.54</v>
      </c>
      <c r="C308" s="47">
        <v>8</v>
      </c>
      <c r="D308" s="47">
        <f t="shared" si="26"/>
        <v>18.908</v>
      </c>
      <c r="E308" s="46">
        <v>87.1183333333333</v>
      </c>
      <c r="F308" s="47"/>
      <c r="G308" s="47">
        <f t="shared" si="30"/>
        <v>43.5591666666666</v>
      </c>
      <c r="H308" s="46">
        <v>96</v>
      </c>
      <c r="I308" s="47">
        <v>4</v>
      </c>
      <c r="J308" s="47">
        <f t="shared" si="27"/>
        <v>15</v>
      </c>
      <c r="K308" s="47">
        <v>37</v>
      </c>
      <c r="L308" s="47"/>
      <c r="M308" s="47">
        <f t="shared" si="28"/>
        <v>5.55</v>
      </c>
      <c r="N308" s="47">
        <f t="shared" si="29"/>
        <v>83.0171666666667</v>
      </c>
      <c r="O308" s="49">
        <v>7</v>
      </c>
      <c r="P308" s="47"/>
      <c r="Q308" s="47"/>
      <c r="R308" s="58"/>
      <c r="S308" s="58"/>
    </row>
    <row r="309" spans="1:19">
      <c r="A309" s="292" t="s">
        <v>264</v>
      </c>
      <c r="B309" s="46">
        <v>79.055</v>
      </c>
      <c r="C309" s="47">
        <v>25</v>
      </c>
      <c r="D309" s="47">
        <f t="shared" si="26"/>
        <v>20.811</v>
      </c>
      <c r="E309" s="46">
        <v>77.4288888888889</v>
      </c>
      <c r="F309" s="47"/>
      <c r="G309" s="47">
        <f t="shared" si="30"/>
        <v>38.7144444444445</v>
      </c>
      <c r="H309" s="46">
        <v>94.1</v>
      </c>
      <c r="I309" s="47">
        <v>6</v>
      </c>
      <c r="J309" s="47">
        <f t="shared" si="27"/>
        <v>15.015</v>
      </c>
      <c r="K309" s="47">
        <v>56</v>
      </c>
      <c r="L309" s="47"/>
      <c r="M309" s="47">
        <f t="shared" si="28"/>
        <v>8.4</v>
      </c>
      <c r="N309" s="47">
        <f t="shared" si="29"/>
        <v>82.9404444444445</v>
      </c>
      <c r="O309" s="49">
        <v>8</v>
      </c>
      <c r="P309" s="47"/>
      <c r="Q309" s="47"/>
      <c r="R309" s="58"/>
      <c r="S309" s="58"/>
    </row>
    <row r="310" spans="1:19">
      <c r="A310" s="292" t="s">
        <v>265</v>
      </c>
      <c r="B310" s="46">
        <v>89.52</v>
      </c>
      <c r="C310" s="47">
        <v>8</v>
      </c>
      <c r="D310" s="47">
        <f t="shared" si="26"/>
        <v>19.504</v>
      </c>
      <c r="E310" s="46">
        <v>84.3127777777778</v>
      </c>
      <c r="F310" s="47"/>
      <c r="G310" s="47">
        <f t="shared" si="30"/>
        <v>42.1563888888889</v>
      </c>
      <c r="H310" s="46">
        <v>98.2</v>
      </c>
      <c r="I310" s="47">
        <v>4</v>
      </c>
      <c r="J310" s="47">
        <f t="shared" si="27"/>
        <v>15.33</v>
      </c>
      <c r="K310" s="47">
        <v>39</v>
      </c>
      <c r="L310" s="47"/>
      <c r="M310" s="47">
        <f t="shared" si="28"/>
        <v>5.85</v>
      </c>
      <c r="N310" s="47">
        <f t="shared" si="29"/>
        <v>82.8403888888889</v>
      </c>
      <c r="O310" s="49">
        <v>9</v>
      </c>
      <c r="P310" s="47"/>
      <c r="Q310" s="47"/>
      <c r="R310" s="58"/>
      <c r="S310" s="58"/>
    </row>
    <row r="311" spans="1:19">
      <c r="A311" s="292" t="s">
        <v>266</v>
      </c>
      <c r="B311" s="46">
        <v>90.295</v>
      </c>
      <c r="C311" s="47"/>
      <c r="D311" s="47">
        <f t="shared" si="26"/>
        <v>18.059</v>
      </c>
      <c r="E311" s="46">
        <v>85.5205555555555</v>
      </c>
      <c r="F311" s="47"/>
      <c r="G311" s="47">
        <f t="shared" si="30"/>
        <v>42.7602777777778</v>
      </c>
      <c r="H311" s="46">
        <v>96.45</v>
      </c>
      <c r="I311" s="47">
        <v>4</v>
      </c>
      <c r="J311" s="47">
        <f t="shared" si="27"/>
        <v>15.0675</v>
      </c>
      <c r="K311" s="47">
        <v>46</v>
      </c>
      <c r="L311" s="47"/>
      <c r="M311" s="47">
        <f t="shared" si="28"/>
        <v>6.9</v>
      </c>
      <c r="N311" s="47">
        <f t="shared" si="29"/>
        <v>82.7867777777778</v>
      </c>
      <c r="O311" s="49">
        <v>10</v>
      </c>
      <c r="P311" s="47"/>
      <c r="Q311" s="47"/>
      <c r="R311" s="58"/>
      <c r="S311" s="58"/>
    </row>
    <row r="312" spans="1:19">
      <c r="A312" s="292" t="s">
        <v>267</v>
      </c>
      <c r="B312" s="46">
        <v>98.29</v>
      </c>
      <c r="C312" s="47"/>
      <c r="D312" s="47">
        <f t="shared" si="26"/>
        <v>19.658</v>
      </c>
      <c r="E312" s="46">
        <v>86.0911111111111</v>
      </c>
      <c r="F312" s="47"/>
      <c r="G312" s="47">
        <f t="shared" si="30"/>
        <v>43.0455555555556</v>
      </c>
      <c r="H312" s="46">
        <v>99</v>
      </c>
      <c r="I312" s="47"/>
      <c r="J312" s="47">
        <f t="shared" si="27"/>
        <v>14.85</v>
      </c>
      <c r="K312" s="47">
        <v>34.5</v>
      </c>
      <c r="L312" s="47"/>
      <c r="M312" s="47">
        <f t="shared" si="28"/>
        <v>5.175</v>
      </c>
      <c r="N312" s="47">
        <f t="shared" si="29"/>
        <v>82.7285555555555</v>
      </c>
      <c r="O312" s="49">
        <v>11</v>
      </c>
      <c r="P312" s="47"/>
      <c r="Q312" s="47"/>
      <c r="R312" s="58"/>
      <c r="S312" s="58"/>
    </row>
    <row r="313" spans="1:19">
      <c r="A313" s="292" t="s">
        <v>268</v>
      </c>
      <c r="B313" s="46">
        <v>90.455</v>
      </c>
      <c r="C313" s="47">
        <v>4</v>
      </c>
      <c r="D313" s="47">
        <f t="shared" si="26"/>
        <v>18.891</v>
      </c>
      <c r="E313" s="46">
        <v>85.0477777777778</v>
      </c>
      <c r="F313" s="47"/>
      <c r="G313" s="47">
        <f t="shared" si="30"/>
        <v>42.5238888888889</v>
      </c>
      <c r="H313" s="46">
        <v>95.65</v>
      </c>
      <c r="I313" s="47">
        <v>4</v>
      </c>
      <c r="J313" s="47">
        <f t="shared" si="27"/>
        <v>14.9475</v>
      </c>
      <c r="K313" s="47">
        <v>33</v>
      </c>
      <c r="L313" s="47"/>
      <c r="M313" s="47">
        <f t="shared" si="28"/>
        <v>4.95</v>
      </c>
      <c r="N313" s="47">
        <f t="shared" si="29"/>
        <v>81.3123888888889</v>
      </c>
      <c r="O313" s="49">
        <v>12</v>
      </c>
      <c r="P313" s="47"/>
      <c r="Q313" s="47"/>
      <c r="R313" s="58"/>
      <c r="S313" s="58"/>
    </row>
    <row r="314" spans="1:19">
      <c r="A314" s="292" t="s">
        <v>269</v>
      </c>
      <c r="B314" s="46">
        <v>90.565</v>
      </c>
      <c r="C314" s="47">
        <v>15</v>
      </c>
      <c r="D314" s="47">
        <f t="shared" si="26"/>
        <v>21.113</v>
      </c>
      <c r="E314" s="46">
        <v>83.2029365079365</v>
      </c>
      <c r="F314" s="47"/>
      <c r="G314" s="47">
        <f t="shared" si="30"/>
        <v>41.6014682539682</v>
      </c>
      <c r="H314" s="46">
        <v>95.35</v>
      </c>
      <c r="I314" s="47">
        <v>6</v>
      </c>
      <c r="J314" s="47">
        <f t="shared" si="27"/>
        <v>15.2025</v>
      </c>
      <c r="K314" s="47">
        <v>20</v>
      </c>
      <c r="L314" s="47"/>
      <c r="M314" s="47">
        <f t="shared" si="28"/>
        <v>3</v>
      </c>
      <c r="N314" s="47">
        <f t="shared" si="29"/>
        <v>80.9169682539682</v>
      </c>
      <c r="O314" s="49">
        <v>13</v>
      </c>
      <c r="P314" s="47"/>
      <c r="Q314" s="47"/>
      <c r="R314" s="58"/>
      <c r="S314" s="58"/>
    </row>
    <row r="315" spans="1:19">
      <c r="A315" s="292" t="s">
        <v>270</v>
      </c>
      <c r="B315" s="46">
        <v>83.21</v>
      </c>
      <c r="C315" s="47">
        <v>5</v>
      </c>
      <c r="D315" s="47">
        <f t="shared" si="26"/>
        <v>17.642</v>
      </c>
      <c r="E315" s="46">
        <v>82.4833333333333</v>
      </c>
      <c r="F315" s="47"/>
      <c r="G315" s="47">
        <f t="shared" si="30"/>
        <v>41.2416666666667</v>
      </c>
      <c r="H315" s="46">
        <v>96.3</v>
      </c>
      <c r="I315" s="47">
        <v>8</v>
      </c>
      <c r="J315" s="47">
        <f t="shared" si="27"/>
        <v>15.645</v>
      </c>
      <c r="K315" s="47">
        <v>41</v>
      </c>
      <c r="L315" s="47"/>
      <c r="M315" s="47">
        <f t="shared" si="28"/>
        <v>6.15</v>
      </c>
      <c r="N315" s="47">
        <f t="shared" si="29"/>
        <v>80.6786666666667</v>
      </c>
      <c r="O315" s="49">
        <v>14</v>
      </c>
      <c r="P315" s="47"/>
      <c r="Q315" s="47"/>
      <c r="R315" s="58"/>
      <c r="S315" s="58"/>
    </row>
    <row r="316" spans="1:19">
      <c r="A316" s="292" t="s">
        <v>271</v>
      </c>
      <c r="B316" s="46">
        <v>92</v>
      </c>
      <c r="C316" s="47"/>
      <c r="D316" s="47">
        <f t="shared" si="26"/>
        <v>18.4</v>
      </c>
      <c r="E316" s="46">
        <v>87.8538888888889</v>
      </c>
      <c r="F316" s="47"/>
      <c r="G316" s="47">
        <f t="shared" si="30"/>
        <v>43.9269444444445</v>
      </c>
      <c r="H316" s="46">
        <v>96.3</v>
      </c>
      <c r="I316" s="47">
        <v>4</v>
      </c>
      <c r="J316" s="47">
        <f t="shared" si="27"/>
        <v>15.045</v>
      </c>
      <c r="K316" s="47">
        <v>22</v>
      </c>
      <c r="L316" s="47"/>
      <c r="M316" s="47">
        <f t="shared" si="28"/>
        <v>3.3</v>
      </c>
      <c r="N316" s="47">
        <f t="shared" si="29"/>
        <v>80.6719444444444</v>
      </c>
      <c r="O316" s="49">
        <v>15</v>
      </c>
      <c r="P316" s="47"/>
      <c r="Q316" s="47"/>
      <c r="R316" s="58"/>
      <c r="S316" s="58"/>
    </row>
    <row r="317" spans="1:19">
      <c r="A317" s="292" t="s">
        <v>272</v>
      </c>
      <c r="B317" s="46">
        <v>93</v>
      </c>
      <c r="C317" s="47"/>
      <c r="D317" s="47">
        <f t="shared" si="26"/>
        <v>18.6</v>
      </c>
      <c r="E317" s="46">
        <v>87.0483333333333</v>
      </c>
      <c r="F317" s="47"/>
      <c r="G317" s="47">
        <f t="shared" si="30"/>
        <v>43.5241666666667</v>
      </c>
      <c r="H317" s="46">
        <v>97.1</v>
      </c>
      <c r="I317" s="47">
        <v>4</v>
      </c>
      <c r="J317" s="47">
        <f t="shared" si="27"/>
        <v>15.165</v>
      </c>
      <c r="K317" s="47">
        <v>16</v>
      </c>
      <c r="L317" s="47"/>
      <c r="M317" s="47">
        <f t="shared" si="28"/>
        <v>2.4</v>
      </c>
      <c r="N317" s="47">
        <f t="shared" si="29"/>
        <v>79.6891666666667</v>
      </c>
      <c r="O317" s="49">
        <v>16</v>
      </c>
      <c r="P317" s="47"/>
      <c r="Q317" s="47"/>
      <c r="R317" s="58"/>
      <c r="S317" s="58"/>
    </row>
    <row r="318" spans="1:19">
      <c r="A318" s="292" t="s">
        <v>273</v>
      </c>
      <c r="B318" s="46">
        <v>94.635</v>
      </c>
      <c r="C318" s="47"/>
      <c r="D318" s="47">
        <f t="shared" si="26"/>
        <v>18.927</v>
      </c>
      <c r="E318" s="46">
        <v>86.5866666666667</v>
      </c>
      <c r="F318" s="47"/>
      <c r="G318" s="47">
        <f t="shared" si="30"/>
        <v>43.2933333333334</v>
      </c>
      <c r="H318" s="46">
        <v>95.95</v>
      </c>
      <c r="I318" s="47">
        <v>3</v>
      </c>
      <c r="J318" s="47">
        <f t="shared" si="27"/>
        <v>14.8425</v>
      </c>
      <c r="K318" s="47">
        <v>6</v>
      </c>
      <c r="L318" s="47"/>
      <c r="M318" s="47">
        <f t="shared" si="28"/>
        <v>0.9</v>
      </c>
      <c r="N318" s="47">
        <f t="shared" si="29"/>
        <v>77.9628333333334</v>
      </c>
      <c r="O318" s="49">
        <v>17</v>
      </c>
      <c r="P318" s="47"/>
      <c r="Q318" s="47"/>
      <c r="R318" s="58"/>
      <c r="S318" s="58"/>
    </row>
    <row r="319" spans="1:19">
      <c r="A319" s="292" t="s">
        <v>274</v>
      </c>
      <c r="B319" s="46">
        <v>91.93</v>
      </c>
      <c r="C319" s="47"/>
      <c r="D319" s="47">
        <f t="shared" si="26"/>
        <v>18.386</v>
      </c>
      <c r="E319" s="46">
        <v>81.6038888888889</v>
      </c>
      <c r="F319" s="47"/>
      <c r="G319" s="47">
        <f t="shared" si="30"/>
        <v>40.8019444444445</v>
      </c>
      <c r="H319" s="46">
        <v>95.95</v>
      </c>
      <c r="I319" s="47">
        <v>6</v>
      </c>
      <c r="J319" s="47">
        <f t="shared" si="27"/>
        <v>15.2925</v>
      </c>
      <c r="K319" s="47">
        <v>17</v>
      </c>
      <c r="L319" s="47"/>
      <c r="M319" s="47">
        <f t="shared" si="28"/>
        <v>2.55</v>
      </c>
      <c r="N319" s="47">
        <f t="shared" si="29"/>
        <v>77.0304444444445</v>
      </c>
      <c r="O319" s="49">
        <v>18</v>
      </c>
      <c r="P319" s="47"/>
      <c r="Q319" s="47"/>
      <c r="R319" s="58"/>
      <c r="S319" s="58"/>
    </row>
    <row r="320" spans="1:19">
      <c r="A320" s="292" t="s">
        <v>275</v>
      </c>
      <c r="B320" s="46">
        <v>94.255</v>
      </c>
      <c r="C320" s="47"/>
      <c r="D320" s="47">
        <f t="shared" si="26"/>
        <v>18.851</v>
      </c>
      <c r="E320" s="46">
        <v>84.3677777777778</v>
      </c>
      <c r="F320" s="47"/>
      <c r="G320" s="47">
        <f t="shared" si="30"/>
        <v>42.1838888888889</v>
      </c>
      <c r="H320" s="46">
        <v>96.3</v>
      </c>
      <c r="I320" s="47"/>
      <c r="J320" s="47">
        <f t="shared" si="27"/>
        <v>14.445</v>
      </c>
      <c r="K320" s="47">
        <v>10</v>
      </c>
      <c r="L320" s="47"/>
      <c r="M320" s="47">
        <f t="shared" si="28"/>
        <v>1.5</v>
      </c>
      <c r="N320" s="47">
        <f t="shared" si="29"/>
        <v>76.9798888888889</v>
      </c>
      <c r="O320" s="49">
        <v>19</v>
      </c>
      <c r="P320" s="47"/>
      <c r="Q320" s="47"/>
      <c r="R320" s="58"/>
      <c r="S320" s="58"/>
    </row>
    <row r="321" spans="1:19">
      <c r="A321" s="292" t="s">
        <v>276</v>
      </c>
      <c r="B321" s="46">
        <v>92</v>
      </c>
      <c r="C321" s="47"/>
      <c r="D321" s="47">
        <f t="shared" si="26"/>
        <v>18.4</v>
      </c>
      <c r="E321" s="46">
        <v>85.065</v>
      </c>
      <c r="F321" s="47"/>
      <c r="G321" s="47">
        <f t="shared" si="30"/>
        <v>42.5325</v>
      </c>
      <c r="H321" s="46">
        <v>96.8</v>
      </c>
      <c r="I321" s="47">
        <v>4</v>
      </c>
      <c r="J321" s="47">
        <f t="shared" si="27"/>
        <v>15.12</v>
      </c>
      <c r="K321" s="47">
        <v>6</v>
      </c>
      <c r="L321" s="47"/>
      <c r="M321" s="47">
        <f t="shared" si="28"/>
        <v>0.9</v>
      </c>
      <c r="N321" s="47">
        <f t="shared" si="29"/>
        <v>76.9525</v>
      </c>
      <c r="O321" s="49">
        <v>20</v>
      </c>
      <c r="P321" s="47"/>
      <c r="Q321" s="47"/>
      <c r="R321" s="58"/>
      <c r="S321" s="58"/>
    </row>
    <row r="322" spans="1:19">
      <c r="A322" s="292" t="s">
        <v>277</v>
      </c>
      <c r="B322" s="46">
        <v>91.43</v>
      </c>
      <c r="C322" s="47"/>
      <c r="D322" s="47">
        <f t="shared" si="26"/>
        <v>18.286</v>
      </c>
      <c r="E322" s="46">
        <v>82.1111111111111</v>
      </c>
      <c r="F322" s="47"/>
      <c r="G322" s="47">
        <f t="shared" si="30"/>
        <v>41.0555555555556</v>
      </c>
      <c r="H322" s="46">
        <v>97.75</v>
      </c>
      <c r="I322" s="47">
        <v>4</v>
      </c>
      <c r="J322" s="47">
        <f t="shared" si="27"/>
        <v>15.2625</v>
      </c>
      <c r="K322" s="47">
        <v>15</v>
      </c>
      <c r="L322" s="47"/>
      <c r="M322" s="47">
        <f t="shared" si="28"/>
        <v>2.25</v>
      </c>
      <c r="N322" s="47">
        <f t="shared" si="29"/>
        <v>76.8540555555555</v>
      </c>
      <c r="O322" s="49">
        <v>21</v>
      </c>
      <c r="P322" s="47"/>
      <c r="Q322" s="47"/>
      <c r="R322" s="58"/>
      <c r="S322" s="58"/>
    </row>
    <row r="323" spans="1:19">
      <c r="A323" s="292" t="s">
        <v>278</v>
      </c>
      <c r="B323" s="46">
        <v>88.54</v>
      </c>
      <c r="C323" s="47"/>
      <c r="D323" s="47">
        <f t="shared" si="26"/>
        <v>17.708</v>
      </c>
      <c r="E323" s="46">
        <v>83.5983333333333</v>
      </c>
      <c r="F323" s="47"/>
      <c r="G323" s="47">
        <f t="shared" si="30"/>
        <v>41.7991666666667</v>
      </c>
      <c r="H323" s="46">
        <v>96.45</v>
      </c>
      <c r="I323" s="47">
        <v>4</v>
      </c>
      <c r="J323" s="47">
        <f t="shared" si="27"/>
        <v>15.0675</v>
      </c>
      <c r="K323" s="47">
        <v>15</v>
      </c>
      <c r="L323" s="47"/>
      <c r="M323" s="47">
        <f t="shared" si="28"/>
        <v>2.25</v>
      </c>
      <c r="N323" s="47">
        <f t="shared" si="29"/>
        <v>76.8246666666666</v>
      </c>
      <c r="O323" s="49">
        <v>22</v>
      </c>
      <c r="P323" s="47"/>
      <c r="Q323" s="47"/>
      <c r="R323" s="58"/>
      <c r="S323" s="58"/>
    </row>
    <row r="324" spans="1:19">
      <c r="A324" s="292" t="s">
        <v>279</v>
      </c>
      <c r="B324" s="46">
        <v>97.5</v>
      </c>
      <c r="C324" s="47"/>
      <c r="D324" s="47">
        <f t="shared" si="26"/>
        <v>19.5</v>
      </c>
      <c r="E324" s="46">
        <v>85.2833333333333</v>
      </c>
      <c r="F324" s="47"/>
      <c r="G324" s="47">
        <f t="shared" si="30"/>
        <v>42.6416666666667</v>
      </c>
      <c r="H324" s="46">
        <v>96.3</v>
      </c>
      <c r="I324" s="47"/>
      <c r="J324" s="47">
        <f t="shared" si="27"/>
        <v>14.445</v>
      </c>
      <c r="K324" s="47"/>
      <c r="L324" s="47"/>
      <c r="M324" s="47">
        <f t="shared" si="28"/>
        <v>0</v>
      </c>
      <c r="N324" s="47">
        <f t="shared" si="29"/>
        <v>76.5866666666666</v>
      </c>
      <c r="O324" s="49">
        <v>23</v>
      </c>
      <c r="P324" s="47"/>
      <c r="Q324" s="47"/>
      <c r="R324" s="58"/>
      <c r="S324" s="58"/>
    </row>
    <row r="325" spans="1:19">
      <c r="A325" s="292" t="s">
        <v>280</v>
      </c>
      <c r="B325" s="46">
        <v>95.765</v>
      </c>
      <c r="C325" s="47"/>
      <c r="D325" s="47">
        <f t="shared" si="26"/>
        <v>19.153</v>
      </c>
      <c r="E325" s="46">
        <v>82.5266666666667</v>
      </c>
      <c r="F325" s="47"/>
      <c r="G325" s="47">
        <f t="shared" si="30"/>
        <v>41.2633333333333</v>
      </c>
      <c r="H325" s="46">
        <v>95.65</v>
      </c>
      <c r="I325" s="47">
        <v>2</v>
      </c>
      <c r="J325" s="47">
        <f t="shared" si="27"/>
        <v>14.6475</v>
      </c>
      <c r="K325" s="47">
        <v>9</v>
      </c>
      <c r="L325" s="47"/>
      <c r="M325" s="47">
        <f t="shared" si="28"/>
        <v>1.35</v>
      </c>
      <c r="N325" s="47">
        <f t="shared" si="29"/>
        <v>76.4138333333333</v>
      </c>
      <c r="O325" s="49">
        <v>24</v>
      </c>
      <c r="P325" s="47"/>
      <c r="Q325" s="47"/>
      <c r="R325" s="58"/>
      <c r="S325" s="58"/>
    </row>
    <row r="326" spans="1:19">
      <c r="A326" s="292" t="s">
        <v>281</v>
      </c>
      <c r="B326" s="46">
        <v>91</v>
      </c>
      <c r="C326" s="47">
        <v>4</v>
      </c>
      <c r="D326" s="47">
        <f t="shared" si="26"/>
        <v>19</v>
      </c>
      <c r="E326" s="46">
        <v>83.2107692307692</v>
      </c>
      <c r="F326" s="47"/>
      <c r="G326" s="47">
        <f t="shared" si="30"/>
        <v>41.6053846153846</v>
      </c>
      <c r="H326" s="46">
        <v>96.3</v>
      </c>
      <c r="I326" s="47"/>
      <c r="J326" s="47">
        <f t="shared" si="27"/>
        <v>14.445</v>
      </c>
      <c r="K326" s="47">
        <v>4</v>
      </c>
      <c r="L326" s="47"/>
      <c r="M326" s="47">
        <f t="shared" si="28"/>
        <v>0.6</v>
      </c>
      <c r="N326" s="47">
        <f t="shared" si="29"/>
        <v>75.6503846153846</v>
      </c>
      <c r="O326" s="49">
        <v>25</v>
      </c>
      <c r="P326" s="47"/>
      <c r="Q326" s="47"/>
      <c r="R326" s="58"/>
      <c r="S326" s="58"/>
    </row>
    <row r="327" spans="1:19">
      <c r="A327" s="292" t="s">
        <v>282</v>
      </c>
      <c r="B327" s="46">
        <v>91.31</v>
      </c>
      <c r="C327" s="47">
        <v>5</v>
      </c>
      <c r="D327" s="47">
        <f t="shared" si="26"/>
        <v>19.262</v>
      </c>
      <c r="E327" s="46">
        <v>81.3334188034188</v>
      </c>
      <c r="F327" s="47"/>
      <c r="G327" s="47">
        <f t="shared" si="30"/>
        <v>40.6667094017094</v>
      </c>
      <c r="H327" s="46">
        <v>95.35</v>
      </c>
      <c r="I327" s="47">
        <v>2</v>
      </c>
      <c r="J327" s="47">
        <f t="shared" si="27"/>
        <v>14.6025</v>
      </c>
      <c r="K327" s="47">
        <v>4</v>
      </c>
      <c r="L327" s="47"/>
      <c r="M327" s="47">
        <f t="shared" si="28"/>
        <v>0.6</v>
      </c>
      <c r="N327" s="47">
        <f t="shared" si="29"/>
        <v>75.1312094017094</v>
      </c>
      <c r="O327" s="49">
        <v>26</v>
      </c>
      <c r="P327" s="47"/>
      <c r="Q327" s="47"/>
      <c r="R327" s="58"/>
      <c r="S327" s="58"/>
    </row>
    <row r="328" spans="1:19">
      <c r="A328" s="292" t="s">
        <v>283</v>
      </c>
      <c r="B328" s="46">
        <v>93.5</v>
      </c>
      <c r="C328" s="47"/>
      <c r="D328" s="47">
        <f t="shared" si="26"/>
        <v>18.7</v>
      </c>
      <c r="E328" s="46">
        <v>83.1166666666667</v>
      </c>
      <c r="F328" s="47"/>
      <c r="G328" s="47">
        <f t="shared" si="30"/>
        <v>41.5583333333334</v>
      </c>
      <c r="H328" s="46">
        <v>97.2</v>
      </c>
      <c r="I328" s="47"/>
      <c r="J328" s="47">
        <f t="shared" si="27"/>
        <v>14.58</v>
      </c>
      <c r="K328" s="47"/>
      <c r="L328" s="47"/>
      <c r="M328" s="47">
        <f t="shared" si="28"/>
        <v>0</v>
      </c>
      <c r="N328" s="47">
        <f t="shared" si="29"/>
        <v>74.8383333333334</v>
      </c>
      <c r="O328" s="49">
        <v>27</v>
      </c>
      <c r="P328" s="47"/>
      <c r="Q328" s="47"/>
      <c r="R328" s="58"/>
      <c r="S328" s="58"/>
    </row>
    <row r="329" spans="1:19">
      <c r="A329" s="292" t="s">
        <v>284</v>
      </c>
      <c r="B329" s="46">
        <v>81.415</v>
      </c>
      <c r="C329" s="47">
        <v>4</v>
      </c>
      <c r="D329" s="47">
        <f t="shared" si="26"/>
        <v>17.083</v>
      </c>
      <c r="E329" s="46">
        <v>83.4472222222222</v>
      </c>
      <c r="F329" s="47"/>
      <c r="G329" s="47">
        <f t="shared" si="30"/>
        <v>41.7236111111111</v>
      </c>
      <c r="H329" s="46">
        <v>96.8</v>
      </c>
      <c r="I329" s="47"/>
      <c r="J329" s="47">
        <f t="shared" si="27"/>
        <v>14.52</v>
      </c>
      <c r="K329" s="47">
        <v>10</v>
      </c>
      <c r="L329" s="47"/>
      <c r="M329" s="47">
        <f t="shared" si="28"/>
        <v>1.5</v>
      </c>
      <c r="N329" s="47">
        <f t="shared" si="29"/>
        <v>74.8266111111111</v>
      </c>
      <c r="O329" s="49">
        <v>28</v>
      </c>
      <c r="P329" s="47"/>
      <c r="Q329" s="47"/>
      <c r="R329" s="58"/>
      <c r="S329" s="58"/>
    </row>
    <row r="330" spans="1:19">
      <c r="A330" s="292" t="s">
        <v>285</v>
      </c>
      <c r="B330" s="46">
        <v>90.085</v>
      </c>
      <c r="C330" s="47">
        <v>3</v>
      </c>
      <c r="D330" s="47">
        <f t="shared" si="26"/>
        <v>18.617</v>
      </c>
      <c r="E330" s="46">
        <v>79.9461111111111</v>
      </c>
      <c r="F330" s="47"/>
      <c r="G330" s="47">
        <f t="shared" si="30"/>
        <v>39.9730555555555</v>
      </c>
      <c r="H330" s="46">
        <v>96.45</v>
      </c>
      <c r="I330" s="47">
        <v>4</v>
      </c>
      <c r="J330" s="47">
        <f t="shared" si="27"/>
        <v>15.0675</v>
      </c>
      <c r="K330" s="47">
        <v>6</v>
      </c>
      <c r="L330" s="47"/>
      <c r="M330" s="47">
        <f t="shared" si="28"/>
        <v>0.9</v>
      </c>
      <c r="N330" s="47">
        <f t="shared" si="29"/>
        <v>74.5575555555556</v>
      </c>
      <c r="O330" s="49">
        <v>29</v>
      </c>
      <c r="P330" s="47"/>
      <c r="Q330" s="47"/>
      <c r="R330" s="58"/>
      <c r="S330" s="58"/>
    </row>
    <row r="331" spans="1:19">
      <c r="A331" s="292" t="s">
        <v>286</v>
      </c>
      <c r="B331" s="46">
        <v>96.43</v>
      </c>
      <c r="C331" s="47"/>
      <c r="D331" s="47">
        <f t="shared" si="26"/>
        <v>19.286</v>
      </c>
      <c r="E331" s="46">
        <v>80.8966666666667</v>
      </c>
      <c r="F331" s="47"/>
      <c r="G331" s="47">
        <f t="shared" si="30"/>
        <v>40.4483333333334</v>
      </c>
      <c r="H331" s="46">
        <v>94.25</v>
      </c>
      <c r="I331" s="47"/>
      <c r="J331" s="47">
        <f t="shared" si="27"/>
        <v>14.1375</v>
      </c>
      <c r="K331" s="47"/>
      <c r="L331" s="47"/>
      <c r="M331" s="47">
        <f t="shared" si="28"/>
        <v>0</v>
      </c>
      <c r="N331" s="47">
        <f t="shared" si="29"/>
        <v>73.8718333333334</v>
      </c>
      <c r="O331" s="49">
        <v>30</v>
      </c>
      <c r="P331" s="47"/>
      <c r="Q331" s="47"/>
      <c r="R331" s="58"/>
      <c r="S331" s="58"/>
    </row>
    <row r="332" spans="1:19">
      <c r="A332" s="292" t="s">
        <v>287</v>
      </c>
      <c r="B332" s="46">
        <v>94.705</v>
      </c>
      <c r="C332" s="47"/>
      <c r="D332" s="47">
        <f t="shared" si="26"/>
        <v>18.941</v>
      </c>
      <c r="E332" s="46">
        <v>80.5366666666667</v>
      </c>
      <c r="F332" s="47"/>
      <c r="G332" s="47">
        <f t="shared" si="30"/>
        <v>40.2683333333334</v>
      </c>
      <c r="H332" s="46">
        <v>96.45</v>
      </c>
      <c r="I332" s="47"/>
      <c r="J332" s="47">
        <f t="shared" si="27"/>
        <v>14.4675</v>
      </c>
      <c r="K332" s="47"/>
      <c r="L332" s="47"/>
      <c r="M332" s="47">
        <f t="shared" si="28"/>
        <v>0</v>
      </c>
      <c r="N332" s="47">
        <f t="shared" si="29"/>
        <v>73.6768333333333</v>
      </c>
      <c r="O332" s="49">
        <v>31</v>
      </c>
      <c r="P332" s="47"/>
      <c r="Q332" s="47"/>
      <c r="R332" s="58"/>
      <c r="S332" s="58"/>
    </row>
    <row r="333" spans="1:19">
      <c r="A333" s="292" t="s">
        <v>288</v>
      </c>
      <c r="B333" s="46">
        <v>87.055</v>
      </c>
      <c r="C333" s="47"/>
      <c r="D333" s="47">
        <f t="shared" si="26"/>
        <v>17.411</v>
      </c>
      <c r="E333" s="46">
        <v>83.0538888888889</v>
      </c>
      <c r="F333" s="47"/>
      <c r="G333" s="47">
        <f t="shared" si="30"/>
        <v>41.5269444444445</v>
      </c>
      <c r="H333" s="46">
        <v>97.05</v>
      </c>
      <c r="I333" s="47"/>
      <c r="J333" s="47">
        <f t="shared" si="27"/>
        <v>14.5575</v>
      </c>
      <c r="K333" s="47"/>
      <c r="L333" s="47"/>
      <c r="M333" s="47">
        <f t="shared" si="28"/>
        <v>0</v>
      </c>
      <c r="N333" s="47">
        <f t="shared" si="29"/>
        <v>73.4954444444445</v>
      </c>
      <c r="O333" s="49">
        <v>32</v>
      </c>
      <c r="P333" s="47"/>
      <c r="Q333" s="47"/>
      <c r="R333" s="58"/>
      <c r="S333" s="58"/>
    </row>
    <row r="334" spans="1:19">
      <c r="A334" s="292" t="s">
        <v>289</v>
      </c>
      <c r="B334" s="46">
        <v>88.135</v>
      </c>
      <c r="C334" s="47"/>
      <c r="D334" s="47">
        <f t="shared" si="26"/>
        <v>17.627</v>
      </c>
      <c r="E334" s="46">
        <v>82.93</v>
      </c>
      <c r="F334" s="47"/>
      <c r="G334" s="47">
        <f t="shared" si="30"/>
        <v>41.465</v>
      </c>
      <c r="H334" s="46">
        <v>94.25</v>
      </c>
      <c r="I334" s="47"/>
      <c r="J334" s="47">
        <f t="shared" si="27"/>
        <v>14.1375</v>
      </c>
      <c r="K334" s="47"/>
      <c r="L334" s="47"/>
      <c r="M334" s="47">
        <f t="shared" si="28"/>
        <v>0</v>
      </c>
      <c r="N334" s="47">
        <f t="shared" si="29"/>
        <v>73.2295</v>
      </c>
      <c r="O334" s="49">
        <v>33</v>
      </c>
      <c r="P334" s="47"/>
      <c r="Q334" s="47"/>
      <c r="R334" s="58"/>
      <c r="S334" s="58"/>
    </row>
    <row r="335" spans="1:19">
      <c r="A335" s="292" t="s">
        <v>290</v>
      </c>
      <c r="B335" s="46">
        <v>89.93</v>
      </c>
      <c r="C335" s="47"/>
      <c r="D335" s="47">
        <f t="shared" si="26"/>
        <v>17.986</v>
      </c>
      <c r="E335" s="46">
        <v>81.8394444444444</v>
      </c>
      <c r="F335" s="47"/>
      <c r="G335" s="47">
        <f t="shared" si="30"/>
        <v>40.9197222222222</v>
      </c>
      <c r="H335" s="46">
        <v>95.15</v>
      </c>
      <c r="I335" s="47"/>
      <c r="J335" s="47">
        <f t="shared" si="27"/>
        <v>14.2725</v>
      </c>
      <c r="K335" s="47"/>
      <c r="L335" s="47"/>
      <c r="M335" s="47">
        <f t="shared" si="28"/>
        <v>0</v>
      </c>
      <c r="N335" s="47">
        <f t="shared" si="29"/>
        <v>73.1782222222222</v>
      </c>
      <c r="O335" s="49">
        <v>34</v>
      </c>
      <c r="P335" s="47"/>
      <c r="Q335" s="47"/>
      <c r="R335" s="58"/>
      <c r="S335" s="58"/>
    </row>
    <row r="336" spans="1:19">
      <c r="A336" s="292" t="s">
        <v>291</v>
      </c>
      <c r="B336" s="46">
        <v>92.885</v>
      </c>
      <c r="C336" s="47"/>
      <c r="D336" s="47">
        <f t="shared" si="26"/>
        <v>18.577</v>
      </c>
      <c r="E336" s="46">
        <v>78.5538888888889</v>
      </c>
      <c r="F336" s="47"/>
      <c r="G336" s="47">
        <f t="shared" si="30"/>
        <v>39.2769444444445</v>
      </c>
      <c r="H336" s="46">
        <v>94</v>
      </c>
      <c r="I336" s="47">
        <v>4</v>
      </c>
      <c r="J336" s="47">
        <f t="shared" si="27"/>
        <v>14.7</v>
      </c>
      <c r="K336" s="47">
        <v>8</v>
      </c>
      <c r="L336" s="47"/>
      <c r="M336" s="47">
        <f t="shared" si="28"/>
        <v>1.2</v>
      </c>
      <c r="N336" s="47">
        <f t="shared" si="29"/>
        <v>73.7539444444445</v>
      </c>
      <c r="O336" s="49">
        <v>35</v>
      </c>
      <c r="P336" s="47"/>
      <c r="Q336" s="47"/>
      <c r="R336" s="58"/>
      <c r="S336" s="58"/>
    </row>
    <row r="337" spans="1:19">
      <c r="A337" s="292" t="s">
        <v>292</v>
      </c>
      <c r="B337" s="46">
        <v>90.715</v>
      </c>
      <c r="C337" s="47"/>
      <c r="D337" s="47">
        <f t="shared" si="26"/>
        <v>18.143</v>
      </c>
      <c r="E337" s="46">
        <v>80.9855555555555</v>
      </c>
      <c r="F337" s="47"/>
      <c r="G337" s="47">
        <f t="shared" si="30"/>
        <v>40.4927777777777</v>
      </c>
      <c r="H337" s="46">
        <v>96.25</v>
      </c>
      <c r="I337" s="47"/>
      <c r="J337" s="47">
        <f t="shared" si="27"/>
        <v>14.4375</v>
      </c>
      <c r="K337" s="47"/>
      <c r="L337" s="47"/>
      <c r="M337" s="47">
        <f t="shared" si="28"/>
        <v>0</v>
      </c>
      <c r="N337" s="47">
        <f t="shared" si="29"/>
        <v>73.0732777777777</v>
      </c>
      <c r="O337" s="49">
        <v>36</v>
      </c>
      <c r="P337" s="47"/>
      <c r="Q337" s="47"/>
      <c r="R337" s="58"/>
      <c r="S337" s="58"/>
    </row>
    <row r="338" spans="1:19">
      <c r="A338" s="292" t="s">
        <v>293</v>
      </c>
      <c r="B338" s="46">
        <v>84.54</v>
      </c>
      <c r="C338" s="47"/>
      <c r="D338" s="47">
        <f t="shared" si="26"/>
        <v>16.908</v>
      </c>
      <c r="E338" s="46">
        <v>81.6516666666667</v>
      </c>
      <c r="F338" s="47"/>
      <c r="G338" s="47">
        <f t="shared" si="30"/>
        <v>40.8258333333333</v>
      </c>
      <c r="H338" s="46">
        <v>97.45</v>
      </c>
      <c r="I338" s="47"/>
      <c r="J338" s="47">
        <f t="shared" si="27"/>
        <v>14.6175</v>
      </c>
      <c r="K338" s="47"/>
      <c r="L338" s="47"/>
      <c r="M338" s="47">
        <f t="shared" si="28"/>
        <v>0</v>
      </c>
      <c r="N338" s="47">
        <f t="shared" si="29"/>
        <v>72.3513333333333</v>
      </c>
      <c r="O338" s="49">
        <v>37</v>
      </c>
      <c r="P338" s="47"/>
      <c r="Q338" s="47"/>
      <c r="R338" s="58"/>
      <c r="S338" s="58"/>
    </row>
    <row r="339" spans="1:19">
      <c r="A339" s="292" t="s">
        <v>294</v>
      </c>
      <c r="B339" s="46">
        <v>86.53</v>
      </c>
      <c r="C339" s="47"/>
      <c r="D339" s="47">
        <f t="shared" si="26"/>
        <v>17.306</v>
      </c>
      <c r="E339" s="46">
        <v>80.7822222222222</v>
      </c>
      <c r="F339" s="47"/>
      <c r="G339" s="47">
        <f t="shared" si="30"/>
        <v>40.3911111111111</v>
      </c>
      <c r="H339" s="46">
        <v>94.35</v>
      </c>
      <c r="I339" s="47"/>
      <c r="J339" s="47">
        <f t="shared" si="27"/>
        <v>14.1525</v>
      </c>
      <c r="K339" s="47"/>
      <c r="L339" s="47"/>
      <c r="M339" s="47">
        <f t="shared" si="28"/>
        <v>0</v>
      </c>
      <c r="N339" s="47">
        <f t="shared" si="29"/>
        <v>71.8496111111111</v>
      </c>
      <c r="O339" s="49">
        <v>38</v>
      </c>
      <c r="P339" s="47"/>
      <c r="Q339" s="47"/>
      <c r="R339" s="58"/>
      <c r="S339" s="58"/>
    </row>
    <row r="340" spans="1:19">
      <c r="A340" s="292" t="s">
        <v>295</v>
      </c>
      <c r="B340" s="46">
        <v>81.5</v>
      </c>
      <c r="C340" s="47"/>
      <c r="D340" s="47">
        <f t="shared" si="26"/>
        <v>16.3</v>
      </c>
      <c r="E340" s="46">
        <v>79.9052136752137</v>
      </c>
      <c r="F340" s="47"/>
      <c r="G340" s="47">
        <f t="shared" si="30"/>
        <v>39.9526068376069</v>
      </c>
      <c r="H340" s="46">
        <v>96</v>
      </c>
      <c r="I340" s="47"/>
      <c r="J340" s="47">
        <f t="shared" si="27"/>
        <v>14.4</v>
      </c>
      <c r="K340" s="47"/>
      <c r="L340" s="47"/>
      <c r="M340" s="47">
        <f t="shared" si="28"/>
        <v>0</v>
      </c>
      <c r="N340" s="47">
        <f t="shared" si="29"/>
        <v>70.6526068376068</v>
      </c>
      <c r="O340" s="49">
        <v>39</v>
      </c>
      <c r="P340" s="47"/>
      <c r="Q340" s="47"/>
      <c r="R340" s="58"/>
      <c r="S340" s="58"/>
    </row>
    <row r="341" spans="1:19">
      <c r="A341" s="292" t="s">
        <v>296</v>
      </c>
      <c r="B341" s="46">
        <v>84.095</v>
      </c>
      <c r="C341" s="47"/>
      <c r="D341" s="47">
        <f t="shared" si="26"/>
        <v>16.819</v>
      </c>
      <c r="E341" s="46">
        <v>78.1305555555556</v>
      </c>
      <c r="F341" s="47"/>
      <c r="G341" s="47">
        <f t="shared" si="30"/>
        <v>39.0652777777778</v>
      </c>
      <c r="H341" s="46">
        <v>95.85</v>
      </c>
      <c r="I341" s="47"/>
      <c r="J341" s="47">
        <f t="shared" si="27"/>
        <v>14.3775</v>
      </c>
      <c r="K341" s="47"/>
      <c r="L341" s="47"/>
      <c r="M341" s="47">
        <f t="shared" si="28"/>
        <v>0</v>
      </c>
      <c r="N341" s="47">
        <f t="shared" si="29"/>
        <v>70.2617777777778</v>
      </c>
      <c r="O341" s="49">
        <v>40</v>
      </c>
      <c r="P341" s="47"/>
      <c r="Q341" s="47"/>
      <c r="R341" s="58"/>
      <c r="S341" s="58"/>
    </row>
    <row r="342" spans="1:19">
      <c r="A342" s="292" t="s">
        <v>297</v>
      </c>
      <c r="B342" s="46">
        <v>79.535</v>
      </c>
      <c r="C342" s="47"/>
      <c r="D342" s="47">
        <f t="shared" si="26"/>
        <v>15.907</v>
      </c>
      <c r="E342" s="46">
        <v>77.7011111111111</v>
      </c>
      <c r="F342" s="47"/>
      <c r="G342" s="47">
        <f t="shared" si="30"/>
        <v>38.8505555555556</v>
      </c>
      <c r="H342" s="46">
        <v>96.3</v>
      </c>
      <c r="I342" s="47"/>
      <c r="J342" s="47">
        <f t="shared" si="27"/>
        <v>14.445</v>
      </c>
      <c r="K342" s="47"/>
      <c r="L342" s="47"/>
      <c r="M342" s="47">
        <f t="shared" si="28"/>
        <v>0</v>
      </c>
      <c r="N342" s="47">
        <f t="shared" si="29"/>
        <v>69.2025555555555</v>
      </c>
      <c r="O342" s="49">
        <v>41</v>
      </c>
      <c r="P342" s="47"/>
      <c r="Q342" s="47"/>
      <c r="R342" s="58"/>
      <c r="S342" s="58"/>
    </row>
    <row r="343" spans="1:19">
      <c r="A343" s="292" t="s">
        <v>298</v>
      </c>
      <c r="B343" s="46">
        <v>68</v>
      </c>
      <c r="C343" s="47"/>
      <c r="D343" s="47">
        <f t="shared" si="26"/>
        <v>13.6</v>
      </c>
      <c r="E343" s="46">
        <v>70.9481623931624</v>
      </c>
      <c r="F343" s="47"/>
      <c r="G343" s="47">
        <f t="shared" si="30"/>
        <v>35.4740811965812</v>
      </c>
      <c r="H343" s="46">
        <v>94.05</v>
      </c>
      <c r="I343" s="47">
        <v>4</v>
      </c>
      <c r="J343" s="47">
        <f t="shared" si="27"/>
        <v>14.7075</v>
      </c>
      <c r="K343" s="47">
        <v>25</v>
      </c>
      <c r="L343" s="47"/>
      <c r="M343" s="47">
        <f t="shared" si="28"/>
        <v>3.75</v>
      </c>
      <c r="N343" s="47">
        <f t="shared" si="29"/>
        <v>67.5315811965812</v>
      </c>
      <c r="O343" s="49">
        <v>42</v>
      </c>
      <c r="P343" s="47"/>
      <c r="Q343" s="47"/>
      <c r="R343" s="58"/>
      <c r="S343" s="58"/>
    </row>
    <row r="344" spans="1:19">
      <c r="A344" s="292" t="s">
        <v>299</v>
      </c>
      <c r="B344" s="46">
        <v>89.58</v>
      </c>
      <c r="C344" s="47"/>
      <c r="D344" s="47">
        <f t="shared" si="26"/>
        <v>17.916</v>
      </c>
      <c r="E344" s="46">
        <v>71.78</v>
      </c>
      <c r="F344" s="47"/>
      <c r="G344" s="47">
        <f t="shared" si="30"/>
        <v>35.89</v>
      </c>
      <c r="H344" s="46">
        <v>91.1</v>
      </c>
      <c r="I344" s="47"/>
      <c r="J344" s="47">
        <f t="shared" si="27"/>
        <v>13.665</v>
      </c>
      <c r="K344" s="47"/>
      <c r="L344" s="47"/>
      <c r="M344" s="47">
        <f t="shared" si="28"/>
        <v>0</v>
      </c>
      <c r="N344" s="47">
        <f t="shared" si="29"/>
        <v>67.471</v>
      </c>
      <c r="O344" s="49">
        <v>43</v>
      </c>
      <c r="P344" s="47"/>
      <c r="Q344" s="47"/>
      <c r="R344" s="58"/>
      <c r="S344" s="58"/>
    </row>
    <row r="347" spans="1:19">
      <c r="A347" s="23" t="s">
        <v>300</v>
      </c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1:19">
      <c r="A348" s="64" t="s">
        <v>301</v>
      </c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</row>
    <row r="349" spans="1:19">
      <c r="A349" s="23" t="s">
        <v>2</v>
      </c>
      <c r="B349" s="23" t="s">
        <v>3</v>
      </c>
      <c r="C349" s="23"/>
      <c r="D349" s="23"/>
      <c r="E349" s="23" t="s">
        <v>4</v>
      </c>
      <c r="F349" s="23"/>
      <c r="G349" s="23"/>
      <c r="H349" s="23" t="s">
        <v>5</v>
      </c>
      <c r="I349" s="23"/>
      <c r="J349" s="23"/>
      <c r="K349" s="23" t="s">
        <v>6</v>
      </c>
      <c r="L349" s="23"/>
      <c r="M349" s="23"/>
      <c r="N349" s="23" t="s">
        <v>7</v>
      </c>
      <c r="O349" s="23" t="s">
        <v>8</v>
      </c>
      <c r="P349" s="23" t="s">
        <v>9</v>
      </c>
      <c r="Q349" s="87"/>
      <c r="R349" s="87"/>
      <c r="S349" s="31"/>
    </row>
    <row r="350" spans="1:19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 t="s">
        <v>10</v>
      </c>
      <c r="Q350" s="87"/>
      <c r="R350" s="87"/>
      <c r="S350" s="31"/>
    </row>
    <row r="351" spans="1:19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 t="s">
        <v>11</v>
      </c>
      <c r="Q351" s="87"/>
      <c r="R351" s="87"/>
      <c r="S351" s="31"/>
    </row>
    <row r="352" spans="1:19">
      <c r="A352" s="23"/>
      <c r="B352" s="64" t="s">
        <v>12</v>
      </c>
      <c r="C352" s="64" t="s">
        <v>13</v>
      </c>
      <c r="D352" s="28">
        <v>0.2</v>
      </c>
      <c r="E352" s="64" t="s">
        <v>14</v>
      </c>
      <c r="F352" s="23" t="s">
        <v>15</v>
      </c>
      <c r="G352" s="28">
        <v>0.5</v>
      </c>
      <c r="H352" s="64" t="s">
        <v>12</v>
      </c>
      <c r="I352" s="64" t="s">
        <v>13</v>
      </c>
      <c r="J352" s="28">
        <v>0.15</v>
      </c>
      <c r="K352" s="64" t="s">
        <v>12</v>
      </c>
      <c r="L352" s="64" t="s">
        <v>13</v>
      </c>
      <c r="M352" s="28">
        <v>0.15</v>
      </c>
      <c r="N352" s="23"/>
      <c r="O352" s="23"/>
      <c r="P352" s="23" t="s">
        <v>16</v>
      </c>
      <c r="Q352" s="87"/>
      <c r="R352" s="87"/>
      <c r="S352" s="31"/>
    </row>
    <row r="353" spans="1:19">
      <c r="A353" s="23"/>
      <c r="B353" s="64"/>
      <c r="C353" s="64"/>
      <c r="D353" s="28"/>
      <c r="E353" s="64"/>
      <c r="F353" s="23" t="s">
        <v>9</v>
      </c>
      <c r="G353" s="28"/>
      <c r="H353" s="64"/>
      <c r="I353" s="64"/>
      <c r="J353" s="28"/>
      <c r="K353" s="64"/>
      <c r="L353" s="64"/>
      <c r="M353" s="28"/>
      <c r="N353" s="23"/>
      <c r="O353" s="23"/>
      <c r="P353" s="23" t="s">
        <v>17</v>
      </c>
      <c r="Q353" s="87"/>
      <c r="R353" s="87"/>
      <c r="S353" s="31"/>
    </row>
    <row r="354" spans="1:19">
      <c r="A354" s="23"/>
      <c r="B354" s="23">
        <v>80</v>
      </c>
      <c r="C354" s="64" t="s">
        <v>18</v>
      </c>
      <c r="D354" s="64" t="s">
        <v>19</v>
      </c>
      <c r="E354" s="64" t="s">
        <v>20</v>
      </c>
      <c r="F354" s="64" t="s">
        <v>18</v>
      </c>
      <c r="G354" s="64" t="s">
        <v>19</v>
      </c>
      <c r="H354" s="64" t="s">
        <v>20</v>
      </c>
      <c r="I354" s="64" t="s">
        <v>18</v>
      </c>
      <c r="J354" s="64" t="s">
        <v>19</v>
      </c>
      <c r="K354" s="23">
        <v>80</v>
      </c>
      <c r="L354" s="64" t="s">
        <v>21</v>
      </c>
      <c r="M354" s="64" t="s">
        <v>19</v>
      </c>
      <c r="N354" s="23"/>
      <c r="O354" s="23"/>
      <c r="P354" s="87"/>
      <c r="Q354" s="87"/>
      <c r="R354" s="87"/>
      <c r="S354" s="31"/>
    </row>
    <row r="355" spans="1:19">
      <c r="A355" s="23"/>
      <c r="B355" s="23" t="s">
        <v>10</v>
      </c>
      <c r="C355" s="64"/>
      <c r="D355" s="64"/>
      <c r="E355" s="64"/>
      <c r="F355" s="64"/>
      <c r="G355" s="64"/>
      <c r="H355" s="64"/>
      <c r="I355" s="64"/>
      <c r="J355" s="64"/>
      <c r="K355" s="23" t="s">
        <v>10</v>
      </c>
      <c r="L355" s="64"/>
      <c r="M355" s="64"/>
      <c r="N355" s="23"/>
      <c r="O355" s="23"/>
      <c r="P355" s="87"/>
      <c r="Q355" s="87"/>
      <c r="R355" s="87"/>
      <c r="S355" s="31"/>
    </row>
    <row r="356" spans="1:19">
      <c r="A356" s="65" t="s">
        <v>302</v>
      </c>
      <c r="B356" s="24"/>
      <c r="C356" s="24"/>
      <c r="D356" s="24"/>
      <c r="E356" s="24">
        <v>98.56</v>
      </c>
      <c r="F356" s="66"/>
      <c r="G356" s="66"/>
      <c r="H356" s="66"/>
      <c r="I356" s="66"/>
      <c r="J356" s="66"/>
      <c r="K356" s="24"/>
      <c r="L356" s="87"/>
      <c r="M356" s="87"/>
      <c r="N356" s="24">
        <v>98.56</v>
      </c>
      <c r="O356" s="30">
        <v>1</v>
      </c>
      <c r="P356" s="87"/>
      <c r="Q356" s="87"/>
      <c r="R356" s="87"/>
      <c r="S356" s="31"/>
    </row>
    <row r="357" spans="1:19">
      <c r="A357" s="65" t="s">
        <v>303</v>
      </c>
      <c r="B357" s="66"/>
      <c r="C357" s="66"/>
      <c r="D357" s="66"/>
      <c r="E357" s="66">
        <v>95.22</v>
      </c>
      <c r="F357" s="66"/>
      <c r="G357" s="66"/>
      <c r="H357" s="66"/>
      <c r="I357" s="66"/>
      <c r="J357" s="66"/>
      <c r="K357" s="24"/>
      <c r="L357" s="87"/>
      <c r="M357" s="87"/>
      <c r="N357" s="66">
        <v>95.22</v>
      </c>
      <c r="O357" s="30">
        <v>2</v>
      </c>
      <c r="P357" s="87"/>
      <c r="Q357" s="87"/>
      <c r="R357" s="87"/>
      <c r="S357" s="31"/>
    </row>
    <row r="358" spans="1:19">
      <c r="A358" s="65" t="s">
        <v>304</v>
      </c>
      <c r="B358" s="24"/>
      <c r="C358" s="24"/>
      <c r="D358" s="24"/>
      <c r="E358" s="24">
        <v>94.67</v>
      </c>
      <c r="F358" s="66"/>
      <c r="G358" s="66"/>
      <c r="H358" s="66"/>
      <c r="I358" s="66"/>
      <c r="J358" s="66"/>
      <c r="K358" s="24"/>
      <c r="L358" s="87"/>
      <c r="M358" s="87"/>
      <c r="N358" s="24">
        <v>94.67</v>
      </c>
      <c r="O358" s="30">
        <v>3</v>
      </c>
      <c r="P358" s="87"/>
      <c r="Q358" s="87"/>
      <c r="R358" s="87"/>
      <c r="S358" s="31"/>
    </row>
    <row r="359" spans="1:19">
      <c r="A359" s="65" t="s">
        <v>305</v>
      </c>
      <c r="B359" s="24"/>
      <c r="C359" s="24"/>
      <c r="D359" s="24"/>
      <c r="E359" s="24">
        <v>94.67</v>
      </c>
      <c r="F359" s="66"/>
      <c r="G359" s="66"/>
      <c r="H359" s="66"/>
      <c r="I359" s="66"/>
      <c r="J359" s="66"/>
      <c r="K359" s="24"/>
      <c r="L359" s="87"/>
      <c r="M359" s="87"/>
      <c r="N359" s="24">
        <v>94.67</v>
      </c>
      <c r="O359" s="30">
        <v>4</v>
      </c>
      <c r="P359" s="87"/>
      <c r="Q359" s="87"/>
      <c r="R359" s="87"/>
      <c r="S359" s="31"/>
    </row>
    <row r="360" spans="1:19">
      <c r="A360" s="65" t="s">
        <v>306</v>
      </c>
      <c r="B360" s="66"/>
      <c r="C360" s="66"/>
      <c r="D360" s="66"/>
      <c r="E360" s="66">
        <v>94.33</v>
      </c>
      <c r="F360" s="66"/>
      <c r="G360" s="66"/>
      <c r="H360" s="66"/>
      <c r="I360" s="66"/>
      <c r="J360" s="66"/>
      <c r="K360" s="24"/>
      <c r="L360" s="87"/>
      <c r="M360" s="87"/>
      <c r="N360" s="66">
        <v>94.33</v>
      </c>
      <c r="O360" s="30">
        <v>5</v>
      </c>
      <c r="P360" s="87"/>
      <c r="Q360" s="87"/>
      <c r="R360" s="87"/>
      <c r="S360" s="31"/>
    </row>
    <row r="361" spans="1:19">
      <c r="A361" s="65" t="s">
        <v>307</v>
      </c>
      <c r="B361" s="24"/>
      <c r="C361" s="24"/>
      <c r="D361" s="24"/>
      <c r="E361" s="24">
        <v>93.56</v>
      </c>
      <c r="F361" s="66"/>
      <c r="G361" s="66"/>
      <c r="H361" s="66"/>
      <c r="I361" s="66"/>
      <c r="J361" s="66"/>
      <c r="K361" s="24"/>
      <c r="L361" s="87"/>
      <c r="M361" s="87"/>
      <c r="N361" s="24">
        <v>93.56</v>
      </c>
      <c r="O361" s="30">
        <v>6</v>
      </c>
      <c r="P361" s="87"/>
      <c r="Q361" s="87"/>
      <c r="R361" s="87"/>
      <c r="S361" s="31"/>
    </row>
    <row r="362" spans="1:19">
      <c r="A362" s="65" t="s">
        <v>308</v>
      </c>
      <c r="B362" s="66"/>
      <c r="C362" s="66"/>
      <c r="D362" s="66"/>
      <c r="E362" s="66">
        <v>91.22</v>
      </c>
      <c r="F362" s="66"/>
      <c r="G362" s="66"/>
      <c r="H362" s="66"/>
      <c r="I362" s="66"/>
      <c r="J362" s="66"/>
      <c r="K362" s="24"/>
      <c r="L362" s="87"/>
      <c r="M362" s="87"/>
      <c r="N362" s="66">
        <v>91.22</v>
      </c>
      <c r="O362" s="30">
        <v>7</v>
      </c>
      <c r="P362" s="87"/>
      <c r="Q362" s="87"/>
      <c r="R362" s="87"/>
      <c r="S362" s="31"/>
    </row>
    <row r="363" spans="1:19">
      <c r="A363" s="65" t="s">
        <v>309</v>
      </c>
      <c r="B363" s="24"/>
      <c r="C363" s="24"/>
      <c r="D363" s="24"/>
      <c r="E363" s="24">
        <v>90</v>
      </c>
      <c r="F363" s="66"/>
      <c r="G363" s="66"/>
      <c r="H363" s="66"/>
      <c r="I363" s="66"/>
      <c r="J363" s="66"/>
      <c r="K363" s="24"/>
      <c r="L363" s="87"/>
      <c r="M363" s="87"/>
      <c r="N363" s="24">
        <v>90</v>
      </c>
      <c r="O363" s="30">
        <v>8</v>
      </c>
      <c r="P363" s="87"/>
      <c r="Q363" s="87"/>
      <c r="R363" s="87"/>
      <c r="S363" s="31"/>
    </row>
    <row r="364" spans="1:19">
      <c r="A364" s="65" t="s">
        <v>310</v>
      </c>
      <c r="B364" s="24"/>
      <c r="C364" s="24"/>
      <c r="D364" s="24"/>
      <c r="E364" s="24">
        <v>82.56</v>
      </c>
      <c r="F364" s="66"/>
      <c r="G364" s="66"/>
      <c r="H364" s="66"/>
      <c r="I364" s="66"/>
      <c r="J364" s="66"/>
      <c r="K364" s="24"/>
      <c r="L364" s="87"/>
      <c r="M364" s="87"/>
      <c r="N364" s="24">
        <v>82.56</v>
      </c>
      <c r="O364" s="30">
        <v>9</v>
      </c>
      <c r="P364" s="87"/>
      <c r="Q364" s="87"/>
      <c r="R364" s="87"/>
      <c r="S364" s="31"/>
    </row>
    <row r="365" spans="1:19">
      <c r="A365" s="65" t="s">
        <v>311</v>
      </c>
      <c r="B365" s="24"/>
      <c r="C365" s="24"/>
      <c r="D365" s="24"/>
      <c r="E365" s="24">
        <v>75</v>
      </c>
      <c r="F365" s="66"/>
      <c r="G365" s="66"/>
      <c r="H365" s="66"/>
      <c r="I365" s="66"/>
      <c r="J365" s="66"/>
      <c r="K365" s="24"/>
      <c r="L365" s="87"/>
      <c r="M365" s="87"/>
      <c r="N365" s="24">
        <v>75</v>
      </c>
      <c r="O365" s="30">
        <v>10</v>
      </c>
      <c r="P365" s="87"/>
      <c r="Q365" s="87"/>
      <c r="R365" s="87"/>
      <c r="S365" s="31"/>
    </row>
    <row r="366" spans="1:19">
      <c r="A366" s="65" t="s">
        <v>312</v>
      </c>
      <c r="B366" s="66"/>
      <c r="C366" s="66"/>
      <c r="D366" s="66"/>
      <c r="E366" s="66">
        <v>73.67</v>
      </c>
      <c r="F366" s="66"/>
      <c r="G366" s="66"/>
      <c r="H366" s="66"/>
      <c r="I366" s="66"/>
      <c r="J366" s="66"/>
      <c r="K366" s="24"/>
      <c r="L366" s="87"/>
      <c r="M366" s="87"/>
      <c r="N366" s="66">
        <v>73.67</v>
      </c>
      <c r="O366" s="30">
        <v>11</v>
      </c>
      <c r="P366" s="87"/>
      <c r="Q366" s="87"/>
      <c r="R366" s="87"/>
      <c r="S366" s="31"/>
    </row>
    <row r="367" spans="1:19">
      <c r="A367" s="65" t="s">
        <v>313</v>
      </c>
      <c r="B367" s="24"/>
      <c r="C367" s="24"/>
      <c r="D367" s="24"/>
      <c r="E367" s="24">
        <v>69</v>
      </c>
      <c r="F367" s="66"/>
      <c r="G367" s="66"/>
      <c r="H367" s="66"/>
      <c r="I367" s="66"/>
      <c r="J367" s="66"/>
      <c r="K367" s="24"/>
      <c r="L367" s="87"/>
      <c r="M367" s="87"/>
      <c r="N367" s="24">
        <v>69</v>
      </c>
      <c r="O367" s="30">
        <v>12</v>
      </c>
      <c r="P367" s="87"/>
      <c r="Q367" s="87"/>
      <c r="R367" s="87"/>
      <c r="S367" s="31"/>
    </row>
    <row r="368" spans="1:19">
      <c r="A368" s="65" t="s">
        <v>314</v>
      </c>
      <c r="B368" s="66"/>
      <c r="C368" s="66"/>
      <c r="D368" s="66"/>
      <c r="E368" s="66">
        <v>62.56</v>
      </c>
      <c r="F368" s="66"/>
      <c r="G368" s="66"/>
      <c r="H368" s="66"/>
      <c r="I368" s="66"/>
      <c r="J368" s="66"/>
      <c r="K368" s="24"/>
      <c r="L368" s="87"/>
      <c r="M368" s="87"/>
      <c r="N368" s="66">
        <v>62.56</v>
      </c>
      <c r="O368" s="30">
        <v>13</v>
      </c>
      <c r="P368" s="87"/>
      <c r="Q368" s="87"/>
      <c r="R368" s="87"/>
      <c r="S368" s="31"/>
    </row>
    <row r="369" spans="1:19">
      <c r="A369" s="65" t="s">
        <v>315</v>
      </c>
      <c r="B369" s="24"/>
      <c r="C369" s="24"/>
      <c r="D369" s="24"/>
      <c r="E369" s="24">
        <v>60.56</v>
      </c>
      <c r="F369" s="66"/>
      <c r="G369" s="66"/>
      <c r="H369" s="66"/>
      <c r="I369" s="66"/>
      <c r="J369" s="66"/>
      <c r="K369" s="24"/>
      <c r="L369" s="87"/>
      <c r="M369" s="87"/>
      <c r="N369" s="24">
        <v>60.56</v>
      </c>
      <c r="O369" s="30">
        <v>14</v>
      </c>
      <c r="P369" s="87"/>
      <c r="Q369" s="87"/>
      <c r="R369" s="87"/>
      <c r="S369" s="31"/>
    </row>
    <row r="370" spans="1:19">
      <c r="A370" s="65" t="s">
        <v>316</v>
      </c>
      <c r="B370" s="24"/>
      <c r="C370" s="24"/>
      <c r="D370" s="24"/>
      <c r="E370" s="24">
        <v>59.11</v>
      </c>
      <c r="F370" s="66"/>
      <c r="G370" s="66"/>
      <c r="H370" s="66"/>
      <c r="I370" s="66"/>
      <c r="J370" s="66"/>
      <c r="K370" s="24"/>
      <c r="L370" s="87"/>
      <c r="M370" s="87"/>
      <c r="N370" s="24">
        <v>59.11</v>
      </c>
      <c r="O370" s="30">
        <v>15</v>
      </c>
      <c r="P370" s="87"/>
      <c r="Q370" s="87"/>
      <c r="R370" s="87"/>
      <c r="S370" s="31"/>
    </row>
    <row r="371" spans="1:19">
      <c r="A371" s="65" t="s">
        <v>317</v>
      </c>
      <c r="B371" s="66"/>
      <c r="C371" s="66"/>
      <c r="D371" s="66"/>
      <c r="E371" s="66">
        <v>32.44</v>
      </c>
      <c r="F371" s="66"/>
      <c r="G371" s="66"/>
      <c r="H371" s="66"/>
      <c r="I371" s="66"/>
      <c r="J371" s="66"/>
      <c r="K371" s="24"/>
      <c r="L371" s="87"/>
      <c r="M371" s="87"/>
      <c r="N371" s="66">
        <v>32.44</v>
      </c>
      <c r="O371" s="30">
        <v>16</v>
      </c>
      <c r="P371" s="87"/>
      <c r="Q371" s="87"/>
      <c r="R371" s="87"/>
      <c r="S371" s="31"/>
    </row>
    <row r="372" spans="1:19">
      <c r="A372" s="65" t="s">
        <v>318</v>
      </c>
      <c r="B372" s="24"/>
      <c r="C372" s="24"/>
      <c r="D372" s="24"/>
      <c r="E372" s="24">
        <v>18.11</v>
      </c>
      <c r="F372" s="66"/>
      <c r="G372" s="66"/>
      <c r="H372" s="66"/>
      <c r="I372" s="66"/>
      <c r="J372" s="66"/>
      <c r="K372" s="24"/>
      <c r="L372" s="87"/>
      <c r="M372" s="87"/>
      <c r="N372" s="24">
        <v>18.11</v>
      </c>
      <c r="O372" s="30">
        <v>17</v>
      </c>
      <c r="P372" s="87"/>
      <c r="Q372" s="87"/>
      <c r="R372" s="87"/>
      <c r="S372" s="31"/>
    </row>
    <row r="373" spans="1:19">
      <c r="A373" s="65" t="s">
        <v>319</v>
      </c>
      <c r="B373" s="24"/>
      <c r="C373" s="24"/>
      <c r="D373" s="24"/>
      <c r="E373" s="24">
        <v>0.11</v>
      </c>
      <c r="F373" s="66"/>
      <c r="G373" s="66"/>
      <c r="H373" s="66"/>
      <c r="I373" s="66"/>
      <c r="J373" s="66"/>
      <c r="K373" s="24"/>
      <c r="L373" s="87"/>
      <c r="M373" s="87"/>
      <c r="N373" s="24">
        <v>0.11</v>
      </c>
      <c r="O373" s="30">
        <v>18</v>
      </c>
      <c r="P373" s="87"/>
      <c r="Q373" s="87"/>
      <c r="R373" s="87"/>
      <c r="S373" s="31"/>
    </row>
    <row r="374" spans="1:19">
      <c r="A374" s="65" t="s">
        <v>320</v>
      </c>
      <c r="B374" s="66"/>
      <c r="C374" s="66"/>
      <c r="D374" s="66"/>
      <c r="E374" s="66">
        <v>0</v>
      </c>
      <c r="F374" s="66"/>
      <c r="G374" s="66"/>
      <c r="H374" s="66"/>
      <c r="I374" s="66"/>
      <c r="J374" s="66"/>
      <c r="K374" s="24"/>
      <c r="L374" s="87"/>
      <c r="M374" s="87"/>
      <c r="N374" s="66">
        <v>0</v>
      </c>
      <c r="O374" s="30">
        <v>19</v>
      </c>
      <c r="P374" s="87"/>
      <c r="Q374" s="87"/>
      <c r="R374" s="87"/>
      <c r="S374" s="31"/>
    </row>
    <row r="377" spans="1:19">
      <c r="A377" s="67" t="s">
        <v>321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91"/>
    </row>
    <row r="378" spans="1:19">
      <c r="A378" s="69" t="s">
        <v>322</v>
      </c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92"/>
    </row>
    <row r="379" spans="1:19">
      <c r="A379" s="71" t="s">
        <v>2</v>
      </c>
      <c r="B379" s="72" t="s">
        <v>3</v>
      </c>
      <c r="C379" s="73"/>
      <c r="D379" s="73"/>
      <c r="E379" s="74" t="s">
        <v>4</v>
      </c>
      <c r="F379" s="74"/>
      <c r="G379" s="74"/>
      <c r="H379" s="72" t="s">
        <v>5</v>
      </c>
      <c r="I379" s="72"/>
      <c r="J379" s="74"/>
      <c r="K379" s="72" t="s">
        <v>6</v>
      </c>
      <c r="L379" s="72"/>
      <c r="M379" s="72"/>
      <c r="N379" s="88" t="s">
        <v>323</v>
      </c>
      <c r="O379" s="71" t="s">
        <v>203</v>
      </c>
      <c r="P379" s="20"/>
      <c r="Q379" s="20"/>
      <c r="R379" s="20"/>
      <c r="S379" s="20"/>
    </row>
    <row r="380" ht="42" spans="1:19">
      <c r="A380" s="71"/>
      <c r="B380" s="75" t="s">
        <v>12</v>
      </c>
      <c r="C380" s="75" t="s">
        <v>13</v>
      </c>
      <c r="D380" s="76">
        <v>0.2</v>
      </c>
      <c r="E380" s="77" t="s">
        <v>324</v>
      </c>
      <c r="F380" s="75" t="s">
        <v>13</v>
      </c>
      <c r="G380" s="74">
        <v>0.5</v>
      </c>
      <c r="H380" s="75" t="s">
        <v>12</v>
      </c>
      <c r="I380" s="89" t="s">
        <v>13</v>
      </c>
      <c r="J380" s="74">
        <v>0.15</v>
      </c>
      <c r="K380" s="89" t="s">
        <v>12</v>
      </c>
      <c r="L380" s="89" t="s">
        <v>13</v>
      </c>
      <c r="M380" s="76">
        <v>0.15</v>
      </c>
      <c r="N380" s="88"/>
      <c r="O380" s="71"/>
      <c r="P380" s="20"/>
      <c r="Q380" s="20"/>
      <c r="R380" s="20"/>
      <c r="S380" s="20"/>
    </row>
    <row r="381" ht="42" spans="1:19">
      <c r="A381" s="71"/>
      <c r="B381" s="78" t="s">
        <v>325</v>
      </c>
      <c r="C381" s="75" t="s">
        <v>18</v>
      </c>
      <c r="D381" s="75" t="s">
        <v>19</v>
      </c>
      <c r="E381" s="77" t="s">
        <v>20</v>
      </c>
      <c r="F381" s="75" t="s">
        <v>18</v>
      </c>
      <c r="G381" s="79" t="s">
        <v>19</v>
      </c>
      <c r="H381" s="75" t="s">
        <v>20</v>
      </c>
      <c r="I381" s="75" t="s">
        <v>18</v>
      </c>
      <c r="J381" s="90" t="s">
        <v>19</v>
      </c>
      <c r="K381" s="89" t="s">
        <v>325</v>
      </c>
      <c r="L381" s="75" t="s">
        <v>21</v>
      </c>
      <c r="M381" s="75" t="s">
        <v>19</v>
      </c>
      <c r="N381" s="88"/>
      <c r="O381" s="71"/>
      <c r="P381" s="20"/>
      <c r="Q381" s="20"/>
      <c r="R381" s="20"/>
      <c r="S381" s="20"/>
    </row>
    <row r="382" spans="1:19">
      <c r="A382" s="80" t="s">
        <v>326</v>
      </c>
      <c r="B382" s="81">
        <v>80</v>
      </c>
      <c r="C382" s="81">
        <v>0</v>
      </c>
      <c r="D382" s="72">
        <f t="shared" ref="D382:D423" si="31">(B382+C382)*0.2</f>
        <v>16</v>
      </c>
      <c r="E382" s="82">
        <v>81.004</v>
      </c>
      <c r="F382" s="81">
        <v>0</v>
      </c>
      <c r="G382" s="74">
        <f t="shared" ref="G382:G422" si="32">(E382+F382)*0.5</f>
        <v>40.502</v>
      </c>
      <c r="H382" s="81">
        <v>94</v>
      </c>
      <c r="I382" s="81">
        <v>4</v>
      </c>
      <c r="J382" s="74">
        <f t="shared" ref="J382:J423" si="33">(H382+I382)*0.15</f>
        <v>14.7</v>
      </c>
      <c r="K382" s="72">
        <v>80</v>
      </c>
      <c r="L382" s="81">
        <v>13</v>
      </c>
      <c r="M382" s="72">
        <f t="shared" ref="M382:M422" si="34">(K382+L382)*0.15</f>
        <v>13.95</v>
      </c>
      <c r="N382" s="74">
        <f t="shared" ref="N382:N423" si="35">M382+J382+G382+D382</f>
        <v>85.152</v>
      </c>
      <c r="O382" s="72"/>
      <c r="P382" s="20"/>
      <c r="Q382" s="20"/>
      <c r="R382" s="20"/>
      <c r="S382" s="20"/>
    </row>
    <row r="383" spans="1:19">
      <c r="A383" s="4" t="s">
        <v>327</v>
      </c>
      <c r="B383" s="83">
        <v>80</v>
      </c>
      <c r="C383" s="83">
        <v>0</v>
      </c>
      <c r="D383" s="84">
        <f t="shared" si="31"/>
        <v>16</v>
      </c>
      <c r="E383" s="85">
        <v>81.7584090909091</v>
      </c>
      <c r="F383" s="83">
        <v>0</v>
      </c>
      <c r="G383" s="86">
        <f t="shared" si="32"/>
        <v>40.8792045454545</v>
      </c>
      <c r="H383" s="83">
        <v>90.5</v>
      </c>
      <c r="I383" s="83">
        <v>4</v>
      </c>
      <c r="J383" s="86">
        <f t="shared" si="33"/>
        <v>14.175</v>
      </c>
      <c r="K383" s="84">
        <v>80</v>
      </c>
      <c r="L383" s="83">
        <v>0</v>
      </c>
      <c r="M383" s="84">
        <f t="shared" si="34"/>
        <v>12</v>
      </c>
      <c r="N383" s="86">
        <f t="shared" si="35"/>
        <v>83.0542045454546</v>
      </c>
      <c r="O383" s="84"/>
      <c r="P383" s="31"/>
      <c r="Q383" s="31"/>
      <c r="R383" s="31"/>
      <c r="S383" s="20"/>
    </row>
    <row r="384" spans="1:19">
      <c r="A384" s="4" t="s">
        <v>328</v>
      </c>
      <c r="B384" s="83">
        <v>80</v>
      </c>
      <c r="C384" s="83">
        <v>0</v>
      </c>
      <c r="D384" s="84">
        <f t="shared" si="31"/>
        <v>16</v>
      </c>
      <c r="E384" s="85">
        <v>82.1687272727273</v>
      </c>
      <c r="F384" s="83">
        <v>0</v>
      </c>
      <c r="G384" s="86">
        <f t="shared" si="32"/>
        <v>41.0843636363636</v>
      </c>
      <c r="H384" s="83">
        <v>88</v>
      </c>
      <c r="I384" s="83">
        <v>4</v>
      </c>
      <c r="J384" s="86">
        <f t="shared" si="33"/>
        <v>13.8</v>
      </c>
      <c r="K384" s="84">
        <v>80</v>
      </c>
      <c r="L384" s="83">
        <v>0</v>
      </c>
      <c r="M384" s="84">
        <f t="shared" si="34"/>
        <v>12</v>
      </c>
      <c r="N384" s="86">
        <f t="shared" si="35"/>
        <v>82.8843636363636</v>
      </c>
      <c r="O384" s="84"/>
      <c r="P384" s="31"/>
      <c r="Q384" s="31"/>
      <c r="R384" s="31"/>
      <c r="S384" s="20"/>
    </row>
    <row r="385" spans="1:19">
      <c r="A385" s="4" t="s">
        <v>329</v>
      </c>
      <c r="B385" s="83">
        <v>80</v>
      </c>
      <c r="C385" s="83">
        <v>0</v>
      </c>
      <c r="D385" s="84">
        <f t="shared" si="31"/>
        <v>16</v>
      </c>
      <c r="E385" s="85">
        <v>82.2774090909091</v>
      </c>
      <c r="F385" s="83">
        <v>0</v>
      </c>
      <c r="G385" s="86">
        <f t="shared" si="32"/>
        <v>41.1387045454546</v>
      </c>
      <c r="H385" s="83">
        <v>91</v>
      </c>
      <c r="I385" s="83">
        <v>4</v>
      </c>
      <c r="J385" s="86">
        <f t="shared" si="33"/>
        <v>14.25</v>
      </c>
      <c r="K385" s="84">
        <v>80</v>
      </c>
      <c r="L385" s="83">
        <v>0</v>
      </c>
      <c r="M385" s="84">
        <f t="shared" si="34"/>
        <v>12</v>
      </c>
      <c r="N385" s="86">
        <f t="shared" si="35"/>
        <v>83.3887045454545</v>
      </c>
      <c r="O385" s="84"/>
      <c r="P385" s="31"/>
      <c r="Q385" s="31"/>
      <c r="R385" s="31"/>
      <c r="S385" s="20"/>
    </row>
    <row r="386" spans="1:19">
      <c r="A386" s="4" t="s">
        <v>330</v>
      </c>
      <c r="B386" s="83">
        <v>80</v>
      </c>
      <c r="C386" s="83">
        <v>0</v>
      </c>
      <c r="D386" s="84">
        <f t="shared" si="31"/>
        <v>16</v>
      </c>
      <c r="E386" s="85">
        <v>81.6944090909091</v>
      </c>
      <c r="F386" s="83">
        <v>0</v>
      </c>
      <c r="G386" s="86">
        <f t="shared" si="32"/>
        <v>40.8472045454546</v>
      </c>
      <c r="H386" s="83">
        <v>89</v>
      </c>
      <c r="I386" s="83">
        <v>4</v>
      </c>
      <c r="J386" s="86">
        <f t="shared" si="33"/>
        <v>13.95</v>
      </c>
      <c r="K386" s="84">
        <v>80</v>
      </c>
      <c r="L386" s="83">
        <v>0</v>
      </c>
      <c r="M386" s="84">
        <f t="shared" si="34"/>
        <v>12</v>
      </c>
      <c r="N386" s="86">
        <f t="shared" si="35"/>
        <v>82.7972045454545</v>
      </c>
      <c r="O386" s="84"/>
      <c r="P386" s="31"/>
      <c r="Q386" s="31"/>
      <c r="R386" s="31"/>
      <c r="S386" s="20"/>
    </row>
    <row r="387" spans="1:19">
      <c r="A387" s="4" t="s">
        <v>331</v>
      </c>
      <c r="B387" s="83">
        <v>80</v>
      </c>
      <c r="C387" s="83">
        <v>7</v>
      </c>
      <c r="D387" s="84">
        <f t="shared" si="31"/>
        <v>17.4</v>
      </c>
      <c r="E387" s="85">
        <v>86.2668636363636</v>
      </c>
      <c r="F387" s="83">
        <v>5</v>
      </c>
      <c r="G387" s="86">
        <f t="shared" si="32"/>
        <v>45.6334318181818</v>
      </c>
      <c r="H387" s="83">
        <v>89</v>
      </c>
      <c r="I387" s="83">
        <v>4</v>
      </c>
      <c r="J387" s="86">
        <f t="shared" si="33"/>
        <v>13.95</v>
      </c>
      <c r="K387" s="84">
        <v>80</v>
      </c>
      <c r="L387" s="83">
        <v>49</v>
      </c>
      <c r="M387" s="84">
        <f t="shared" si="34"/>
        <v>19.35</v>
      </c>
      <c r="N387" s="86">
        <f t="shared" si="35"/>
        <v>96.3334318181818</v>
      </c>
      <c r="O387" s="84"/>
      <c r="P387" s="31"/>
      <c r="Q387" s="31"/>
      <c r="R387" s="31"/>
      <c r="S387" s="20"/>
    </row>
    <row r="388" spans="1:19">
      <c r="A388" s="4" t="s">
        <v>332</v>
      </c>
      <c r="B388" s="83">
        <v>80</v>
      </c>
      <c r="C388" s="83">
        <v>0</v>
      </c>
      <c r="D388" s="84">
        <f t="shared" si="31"/>
        <v>16</v>
      </c>
      <c r="E388" s="85">
        <v>84.3394545454545</v>
      </c>
      <c r="F388" s="83">
        <v>0</v>
      </c>
      <c r="G388" s="86">
        <f t="shared" si="32"/>
        <v>42.1697272727273</v>
      </c>
      <c r="H388" s="83">
        <v>92.5</v>
      </c>
      <c r="I388" s="83">
        <v>4</v>
      </c>
      <c r="J388" s="86">
        <f t="shared" si="33"/>
        <v>14.475</v>
      </c>
      <c r="K388" s="84">
        <v>80</v>
      </c>
      <c r="L388" s="83">
        <v>30</v>
      </c>
      <c r="M388" s="84">
        <f t="shared" si="34"/>
        <v>16.5</v>
      </c>
      <c r="N388" s="86">
        <f t="shared" si="35"/>
        <v>89.1447272727273</v>
      </c>
      <c r="O388" s="84"/>
      <c r="P388" s="31"/>
      <c r="Q388" s="31"/>
      <c r="R388" s="31"/>
      <c r="S388" s="20"/>
    </row>
    <row r="389" spans="1:19">
      <c r="A389" s="4" t="s">
        <v>333</v>
      </c>
      <c r="B389" s="83">
        <v>80</v>
      </c>
      <c r="C389" s="83">
        <v>0</v>
      </c>
      <c r="D389" s="84">
        <f t="shared" si="31"/>
        <v>16</v>
      </c>
      <c r="E389" s="85">
        <v>81.9595</v>
      </c>
      <c r="F389" s="83">
        <v>0</v>
      </c>
      <c r="G389" s="86">
        <f t="shared" si="32"/>
        <v>40.97975</v>
      </c>
      <c r="H389" s="83">
        <v>87</v>
      </c>
      <c r="I389" s="83">
        <v>4</v>
      </c>
      <c r="J389" s="86">
        <f t="shared" si="33"/>
        <v>13.65</v>
      </c>
      <c r="K389" s="84">
        <v>80</v>
      </c>
      <c r="L389" s="83">
        <v>0</v>
      </c>
      <c r="M389" s="84">
        <f t="shared" si="34"/>
        <v>12</v>
      </c>
      <c r="N389" s="86">
        <f t="shared" si="35"/>
        <v>82.62975</v>
      </c>
      <c r="O389" s="84"/>
      <c r="P389" s="31"/>
      <c r="Q389" s="31"/>
      <c r="R389" s="31"/>
      <c r="S389" s="20"/>
    </row>
    <row r="390" spans="1:19">
      <c r="A390" s="4" t="s">
        <v>334</v>
      </c>
      <c r="B390" s="83">
        <v>80</v>
      </c>
      <c r="C390" s="83">
        <v>0</v>
      </c>
      <c r="D390" s="84">
        <f t="shared" si="31"/>
        <v>16</v>
      </c>
      <c r="E390" s="85">
        <v>87.4905</v>
      </c>
      <c r="F390" s="83">
        <v>5</v>
      </c>
      <c r="G390" s="86">
        <f t="shared" si="32"/>
        <v>46.24525</v>
      </c>
      <c r="H390" s="83">
        <v>89.5</v>
      </c>
      <c r="I390" s="83">
        <v>4</v>
      </c>
      <c r="J390" s="86">
        <f t="shared" si="33"/>
        <v>14.025</v>
      </c>
      <c r="K390" s="84">
        <v>80</v>
      </c>
      <c r="L390" s="83">
        <v>29</v>
      </c>
      <c r="M390" s="84">
        <f t="shared" si="34"/>
        <v>16.35</v>
      </c>
      <c r="N390" s="86">
        <f t="shared" si="35"/>
        <v>92.62025</v>
      </c>
      <c r="O390" s="84"/>
      <c r="P390" s="31"/>
      <c r="Q390" s="31"/>
      <c r="R390" s="31"/>
      <c r="S390" s="20"/>
    </row>
    <row r="391" spans="1:19">
      <c r="A391" s="4" t="s">
        <v>335</v>
      </c>
      <c r="B391" s="83">
        <v>80</v>
      </c>
      <c r="C391" s="83">
        <v>0</v>
      </c>
      <c r="D391" s="84">
        <f t="shared" si="31"/>
        <v>16</v>
      </c>
      <c r="E391" s="85">
        <v>84.5354090909091</v>
      </c>
      <c r="F391" s="83">
        <v>0</v>
      </c>
      <c r="G391" s="86">
        <f t="shared" si="32"/>
        <v>42.2677045454545</v>
      </c>
      <c r="H391" s="83">
        <v>90</v>
      </c>
      <c r="I391" s="83">
        <v>4</v>
      </c>
      <c r="J391" s="86">
        <f t="shared" si="33"/>
        <v>14.1</v>
      </c>
      <c r="K391" s="84">
        <v>80</v>
      </c>
      <c r="L391" s="83">
        <v>6</v>
      </c>
      <c r="M391" s="84">
        <f t="shared" si="34"/>
        <v>12.9</v>
      </c>
      <c r="N391" s="86">
        <f t="shared" si="35"/>
        <v>85.2677045454545</v>
      </c>
      <c r="O391" s="84"/>
      <c r="P391" s="31"/>
      <c r="Q391" s="31"/>
      <c r="R391" s="31"/>
      <c r="S391" s="20"/>
    </row>
    <row r="392" spans="1:19">
      <c r="A392" s="4" t="s">
        <v>336</v>
      </c>
      <c r="B392" s="83">
        <v>80</v>
      </c>
      <c r="C392" s="83">
        <v>0</v>
      </c>
      <c r="D392" s="84">
        <f t="shared" si="31"/>
        <v>16</v>
      </c>
      <c r="E392" s="85">
        <v>84.0828181818182</v>
      </c>
      <c r="F392" s="83">
        <v>0</v>
      </c>
      <c r="G392" s="86">
        <f t="shared" si="32"/>
        <v>42.0414090909091</v>
      </c>
      <c r="H392" s="83">
        <v>90</v>
      </c>
      <c r="I392" s="83">
        <v>4</v>
      </c>
      <c r="J392" s="86">
        <f t="shared" si="33"/>
        <v>14.1</v>
      </c>
      <c r="K392" s="84">
        <v>80</v>
      </c>
      <c r="L392" s="83">
        <v>17</v>
      </c>
      <c r="M392" s="84">
        <f t="shared" si="34"/>
        <v>14.55</v>
      </c>
      <c r="N392" s="86">
        <f t="shared" si="35"/>
        <v>86.6914090909091</v>
      </c>
      <c r="O392" s="84"/>
      <c r="P392" s="31"/>
      <c r="Q392" s="31"/>
      <c r="R392" s="31"/>
      <c r="S392" s="20"/>
    </row>
    <row r="393" spans="1:19">
      <c r="A393" s="4" t="s">
        <v>337</v>
      </c>
      <c r="B393" s="83">
        <v>80</v>
      </c>
      <c r="C393" s="83">
        <v>4</v>
      </c>
      <c r="D393" s="84">
        <f t="shared" si="31"/>
        <v>16.8</v>
      </c>
      <c r="E393" s="85">
        <v>89.0809090909091</v>
      </c>
      <c r="F393" s="83">
        <v>0</v>
      </c>
      <c r="G393" s="86">
        <f t="shared" si="32"/>
        <v>44.5404545454546</v>
      </c>
      <c r="H393" s="83">
        <v>94</v>
      </c>
      <c r="I393" s="83">
        <v>4</v>
      </c>
      <c r="J393" s="86">
        <f t="shared" si="33"/>
        <v>14.7</v>
      </c>
      <c r="K393" s="84">
        <v>80</v>
      </c>
      <c r="L393" s="83">
        <v>47</v>
      </c>
      <c r="M393" s="84">
        <f t="shared" si="34"/>
        <v>19.05</v>
      </c>
      <c r="N393" s="86">
        <f t="shared" si="35"/>
        <v>95.0904545454545</v>
      </c>
      <c r="O393" s="84"/>
      <c r="P393" s="31"/>
      <c r="Q393" s="31"/>
      <c r="R393" s="31"/>
      <c r="S393" s="20"/>
    </row>
    <row r="394" spans="1:19">
      <c r="A394" s="4" t="s">
        <v>338</v>
      </c>
      <c r="B394" s="83">
        <v>80</v>
      </c>
      <c r="C394" s="83">
        <v>0</v>
      </c>
      <c r="D394" s="84">
        <f t="shared" si="31"/>
        <v>16</v>
      </c>
      <c r="E394" s="85">
        <v>86.4505909090909</v>
      </c>
      <c r="F394" s="83">
        <v>5</v>
      </c>
      <c r="G394" s="86">
        <f t="shared" si="32"/>
        <v>45.7252954545455</v>
      </c>
      <c r="H394" s="83">
        <v>93.5</v>
      </c>
      <c r="I394" s="83">
        <v>6</v>
      </c>
      <c r="J394" s="86">
        <f t="shared" si="33"/>
        <v>14.925</v>
      </c>
      <c r="K394" s="84">
        <v>80</v>
      </c>
      <c r="L394" s="83">
        <v>103</v>
      </c>
      <c r="M394" s="84">
        <f t="shared" si="34"/>
        <v>27.45</v>
      </c>
      <c r="N394" s="86">
        <f t="shared" si="35"/>
        <v>104.100295454545</v>
      </c>
      <c r="O394" s="84"/>
      <c r="P394" s="31"/>
      <c r="Q394" s="31"/>
      <c r="R394" s="31"/>
      <c r="S394" s="20"/>
    </row>
    <row r="395" spans="1:19">
      <c r="A395" s="4" t="s">
        <v>339</v>
      </c>
      <c r="B395" s="83">
        <v>80</v>
      </c>
      <c r="C395" s="83">
        <v>0</v>
      </c>
      <c r="D395" s="84">
        <f t="shared" si="31"/>
        <v>16</v>
      </c>
      <c r="E395" s="85">
        <v>83.5977727272727</v>
      </c>
      <c r="F395" s="83">
        <v>0</v>
      </c>
      <c r="G395" s="86">
        <f t="shared" si="32"/>
        <v>41.7988863636363</v>
      </c>
      <c r="H395" s="83">
        <v>89.5</v>
      </c>
      <c r="I395" s="83">
        <v>4</v>
      </c>
      <c r="J395" s="86">
        <f t="shared" si="33"/>
        <v>14.025</v>
      </c>
      <c r="K395" s="84">
        <v>80</v>
      </c>
      <c r="L395" s="83">
        <v>0</v>
      </c>
      <c r="M395" s="84">
        <f t="shared" si="34"/>
        <v>12</v>
      </c>
      <c r="N395" s="86">
        <f t="shared" si="35"/>
        <v>83.8238863636363</v>
      </c>
      <c r="O395" s="84"/>
      <c r="P395" s="31"/>
      <c r="Q395" s="31"/>
      <c r="R395" s="31"/>
      <c r="S395" s="20"/>
    </row>
    <row r="396" spans="1:19">
      <c r="A396" s="4" t="s">
        <v>340</v>
      </c>
      <c r="B396" s="83">
        <v>80</v>
      </c>
      <c r="C396" s="83">
        <v>0</v>
      </c>
      <c r="D396" s="84">
        <f t="shared" si="31"/>
        <v>16</v>
      </c>
      <c r="E396" s="85">
        <v>85.1874090909091</v>
      </c>
      <c r="F396" s="83">
        <v>0</v>
      </c>
      <c r="G396" s="86">
        <f t="shared" si="32"/>
        <v>42.5937045454545</v>
      </c>
      <c r="H396" s="83">
        <v>90</v>
      </c>
      <c r="I396" s="83">
        <v>4</v>
      </c>
      <c r="J396" s="86">
        <f t="shared" si="33"/>
        <v>14.1</v>
      </c>
      <c r="K396" s="84">
        <v>80</v>
      </c>
      <c r="L396" s="83">
        <v>26</v>
      </c>
      <c r="M396" s="84">
        <f t="shared" si="34"/>
        <v>15.9</v>
      </c>
      <c r="N396" s="86">
        <f t="shared" si="35"/>
        <v>88.5937045454546</v>
      </c>
      <c r="O396" s="84"/>
      <c r="P396" s="31"/>
      <c r="Q396" s="31"/>
      <c r="R396" s="31"/>
      <c r="S396" s="20"/>
    </row>
    <row r="397" spans="1:19">
      <c r="A397" s="4" t="s">
        <v>341</v>
      </c>
      <c r="B397" s="83">
        <v>80</v>
      </c>
      <c r="C397" s="83">
        <v>0</v>
      </c>
      <c r="D397" s="84">
        <f t="shared" si="31"/>
        <v>16</v>
      </c>
      <c r="E397" s="85">
        <v>85.0600454545454</v>
      </c>
      <c r="F397" s="83">
        <v>0</v>
      </c>
      <c r="G397" s="86">
        <f t="shared" si="32"/>
        <v>42.5300227272727</v>
      </c>
      <c r="H397" s="83">
        <v>88</v>
      </c>
      <c r="I397" s="83">
        <v>4</v>
      </c>
      <c r="J397" s="86">
        <f t="shared" si="33"/>
        <v>13.8</v>
      </c>
      <c r="K397" s="84">
        <v>80</v>
      </c>
      <c r="L397" s="83">
        <v>0</v>
      </c>
      <c r="M397" s="84">
        <f t="shared" si="34"/>
        <v>12</v>
      </c>
      <c r="N397" s="86">
        <f t="shared" si="35"/>
        <v>84.3300227272727</v>
      </c>
      <c r="O397" s="84"/>
      <c r="P397" s="31"/>
      <c r="Q397" s="31"/>
      <c r="R397" s="31"/>
      <c r="S397" s="20"/>
    </row>
    <row r="398" spans="1:19">
      <c r="A398" s="4" t="s">
        <v>342</v>
      </c>
      <c r="B398" s="83">
        <v>80</v>
      </c>
      <c r="C398" s="83">
        <v>7</v>
      </c>
      <c r="D398" s="84">
        <f t="shared" si="31"/>
        <v>17.4</v>
      </c>
      <c r="E398" s="85">
        <v>84.9705909090909</v>
      </c>
      <c r="F398" s="83">
        <v>5</v>
      </c>
      <c r="G398" s="86">
        <f t="shared" si="32"/>
        <v>44.9852954545455</v>
      </c>
      <c r="H398" s="83">
        <v>89.5</v>
      </c>
      <c r="I398" s="83">
        <v>4</v>
      </c>
      <c r="J398" s="86">
        <f t="shared" si="33"/>
        <v>14.025</v>
      </c>
      <c r="K398" s="84">
        <v>80</v>
      </c>
      <c r="L398" s="83">
        <v>35</v>
      </c>
      <c r="M398" s="84">
        <f t="shared" si="34"/>
        <v>17.25</v>
      </c>
      <c r="N398" s="86">
        <f t="shared" si="35"/>
        <v>93.6602954545455</v>
      </c>
      <c r="O398" s="84"/>
      <c r="P398" s="31"/>
      <c r="Q398" s="31"/>
      <c r="R398" s="31"/>
      <c r="S398" s="20"/>
    </row>
    <row r="399" spans="1:19">
      <c r="A399" s="4" t="s">
        <v>343</v>
      </c>
      <c r="B399" s="83">
        <v>80</v>
      </c>
      <c r="C399" s="83">
        <v>0</v>
      </c>
      <c r="D399" s="84">
        <f t="shared" si="31"/>
        <v>16</v>
      </c>
      <c r="E399" s="85">
        <v>83.2448636363636</v>
      </c>
      <c r="F399" s="83">
        <v>0</v>
      </c>
      <c r="G399" s="86">
        <f t="shared" si="32"/>
        <v>41.6224318181818</v>
      </c>
      <c r="H399" s="83">
        <v>89</v>
      </c>
      <c r="I399" s="83">
        <v>4</v>
      </c>
      <c r="J399" s="86">
        <f t="shared" si="33"/>
        <v>13.95</v>
      </c>
      <c r="K399" s="84">
        <v>80</v>
      </c>
      <c r="L399" s="83">
        <v>0</v>
      </c>
      <c r="M399" s="84">
        <f t="shared" si="34"/>
        <v>12</v>
      </c>
      <c r="N399" s="86">
        <f t="shared" si="35"/>
        <v>83.5724318181818</v>
      </c>
      <c r="O399" s="84"/>
      <c r="P399" s="31"/>
      <c r="Q399" s="31"/>
      <c r="R399" s="31"/>
      <c r="S399" s="20"/>
    </row>
    <row r="400" spans="1:19">
      <c r="A400" s="4" t="s">
        <v>344</v>
      </c>
      <c r="B400" s="83">
        <v>80</v>
      </c>
      <c r="C400" s="83">
        <v>0</v>
      </c>
      <c r="D400" s="84">
        <f t="shared" si="31"/>
        <v>16</v>
      </c>
      <c r="E400" s="85">
        <v>86.9215454545455</v>
      </c>
      <c r="F400" s="83">
        <v>0</v>
      </c>
      <c r="G400" s="86">
        <f t="shared" si="32"/>
        <v>43.4607727272727</v>
      </c>
      <c r="H400" s="83">
        <v>90</v>
      </c>
      <c r="I400" s="83">
        <v>4</v>
      </c>
      <c r="J400" s="86">
        <f t="shared" si="33"/>
        <v>14.1</v>
      </c>
      <c r="K400" s="84">
        <v>80</v>
      </c>
      <c r="L400" s="83">
        <v>29</v>
      </c>
      <c r="M400" s="84">
        <f t="shared" si="34"/>
        <v>16.35</v>
      </c>
      <c r="N400" s="86">
        <f t="shared" si="35"/>
        <v>89.9107727272727</v>
      </c>
      <c r="O400" s="84"/>
      <c r="P400" s="31"/>
      <c r="Q400" s="31"/>
      <c r="R400" s="31"/>
      <c r="S400" s="20"/>
    </row>
    <row r="401" spans="1:19">
      <c r="A401" s="4" t="s">
        <v>345</v>
      </c>
      <c r="B401" s="83">
        <v>80</v>
      </c>
      <c r="C401" s="83">
        <v>0</v>
      </c>
      <c r="D401" s="84">
        <f t="shared" si="31"/>
        <v>16</v>
      </c>
      <c r="E401" s="85">
        <v>87.8478181818182</v>
      </c>
      <c r="F401" s="83">
        <v>0</v>
      </c>
      <c r="G401" s="86">
        <f t="shared" si="32"/>
        <v>43.9239090909091</v>
      </c>
      <c r="H401" s="83">
        <v>89.5</v>
      </c>
      <c r="I401" s="83">
        <v>4</v>
      </c>
      <c r="J401" s="86">
        <f t="shared" si="33"/>
        <v>14.025</v>
      </c>
      <c r="K401" s="84">
        <v>80</v>
      </c>
      <c r="L401" s="83">
        <v>23</v>
      </c>
      <c r="M401" s="84">
        <f t="shared" si="34"/>
        <v>15.45</v>
      </c>
      <c r="N401" s="86">
        <f t="shared" si="35"/>
        <v>89.3989090909091</v>
      </c>
      <c r="O401" s="84"/>
      <c r="P401" s="31"/>
      <c r="Q401" s="31"/>
      <c r="R401" s="31"/>
      <c r="S401" s="20"/>
    </row>
    <row r="402" spans="1:19">
      <c r="A402" s="4" t="s">
        <v>346</v>
      </c>
      <c r="B402" s="83">
        <v>80</v>
      </c>
      <c r="C402" s="83">
        <v>0</v>
      </c>
      <c r="D402" s="84">
        <f t="shared" si="31"/>
        <v>16</v>
      </c>
      <c r="E402" s="85">
        <v>87.1325454545455</v>
      </c>
      <c r="F402" s="83">
        <v>0</v>
      </c>
      <c r="G402" s="86">
        <f t="shared" si="32"/>
        <v>43.5662727272727</v>
      </c>
      <c r="H402" s="83">
        <v>92.5</v>
      </c>
      <c r="I402" s="83">
        <v>4</v>
      </c>
      <c r="J402" s="86">
        <f t="shared" si="33"/>
        <v>14.475</v>
      </c>
      <c r="K402" s="84">
        <v>80</v>
      </c>
      <c r="L402" s="83">
        <v>0</v>
      </c>
      <c r="M402" s="84">
        <f t="shared" si="34"/>
        <v>12</v>
      </c>
      <c r="N402" s="86">
        <f t="shared" si="35"/>
        <v>86.0412727272727</v>
      </c>
      <c r="O402" s="84"/>
      <c r="P402" s="31"/>
      <c r="Q402" s="31"/>
      <c r="R402" s="31"/>
      <c r="S402" s="20"/>
    </row>
    <row r="403" spans="1:19">
      <c r="A403" s="4" t="s">
        <v>347</v>
      </c>
      <c r="B403" s="83">
        <v>80</v>
      </c>
      <c r="C403" s="83">
        <v>0</v>
      </c>
      <c r="D403" s="84">
        <f t="shared" si="31"/>
        <v>16</v>
      </c>
      <c r="E403" s="85">
        <v>79.2541818181818</v>
      </c>
      <c r="F403" s="83">
        <v>0</v>
      </c>
      <c r="G403" s="86">
        <f t="shared" si="32"/>
        <v>39.6270909090909</v>
      </c>
      <c r="H403" s="83">
        <v>90</v>
      </c>
      <c r="I403" s="83">
        <v>4</v>
      </c>
      <c r="J403" s="86">
        <f t="shared" si="33"/>
        <v>14.1</v>
      </c>
      <c r="K403" s="84">
        <v>80</v>
      </c>
      <c r="L403" s="83">
        <v>0</v>
      </c>
      <c r="M403" s="84">
        <f t="shared" si="34"/>
        <v>12</v>
      </c>
      <c r="N403" s="86">
        <f t="shared" si="35"/>
        <v>81.7270909090909</v>
      </c>
      <c r="O403" s="84"/>
      <c r="P403" s="31"/>
      <c r="Q403" s="31"/>
      <c r="R403" s="31"/>
      <c r="S403" s="20"/>
    </row>
    <row r="404" spans="1:19">
      <c r="A404" s="4" t="s">
        <v>348</v>
      </c>
      <c r="B404" s="83">
        <v>80</v>
      </c>
      <c r="C404" s="83">
        <v>0</v>
      </c>
      <c r="D404" s="84">
        <f t="shared" si="31"/>
        <v>16</v>
      </c>
      <c r="E404" s="85">
        <v>85.1488636363636</v>
      </c>
      <c r="F404" s="83">
        <v>0</v>
      </c>
      <c r="G404" s="86">
        <f t="shared" si="32"/>
        <v>42.5744318181818</v>
      </c>
      <c r="H404" s="83">
        <v>89.5</v>
      </c>
      <c r="I404" s="83">
        <v>4</v>
      </c>
      <c r="J404" s="86">
        <f t="shared" si="33"/>
        <v>14.025</v>
      </c>
      <c r="K404" s="84">
        <v>80</v>
      </c>
      <c r="L404" s="83">
        <v>0</v>
      </c>
      <c r="M404" s="84">
        <f t="shared" si="34"/>
        <v>12</v>
      </c>
      <c r="N404" s="86">
        <f t="shared" si="35"/>
        <v>84.5994318181818</v>
      </c>
      <c r="O404" s="84"/>
      <c r="P404" s="31"/>
      <c r="Q404" s="31"/>
      <c r="R404" s="31"/>
      <c r="S404" s="20"/>
    </row>
    <row r="405" spans="1:19">
      <c r="A405" s="4" t="s">
        <v>349</v>
      </c>
      <c r="B405" s="83">
        <v>80</v>
      </c>
      <c r="C405" s="83">
        <v>0</v>
      </c>
      <c r="D405" s="84">
        <f t="shared" si="31"/>
        <v>16</v>
      </c>
      <c r="E405" s="85">
        <v>84.2205454545455</v>
      </c>
      <c r="F405" s="83">
        <v>0</v>
      </c>
      <c r="G405" s="86">
        <f t="shared" si="32"/>
        <v>42.1102727272728</v>
      </c>
      <c r="H405" s="83">
        <v>91</v>
      </c>
      <c r="I405" s="83">
        <v>4</v>
      </c>
      <c r="J405" s="86">
        <f t="shared" si="33"/>
        <v>14.25</v>
      </c>
      <c r="K405" s="84">
        <v>80</v>
      </c>
      <c r="L405" s="83">
        <v>30</v>
      </c>
      <c r="M405" s="84">
        <f t="shared" si="34"/>
        <v>16.5</v>
      </c>
      <c r="N405" s="86">
        <f t="shared" si="35"/>
        <v>88.8602727272728</v>
      </c>
      <c r="O405" s="84"/>
      <c r="P405" s="31"/>
      <c r="Q405" s="31"/>
      <c r="R405" s="31"/>
      <c r="S405" s="20"/>
    </row>
    <row r="406" spans="1:19">
      <c r="A406" s="4" t="s">
        <v>350</v>
      </c>
      <c r="B406" s="83">
        <v>80</v>
      </c>
      <c r="C406" s="83">
        <v>0</v>
      </c>
      <c r="D406" s="84">
        <f t="shared" si="31"/>
        <v>16</v>
      </c>
      <c r="E406" s="85">
        <v>84.3925454545455</v>
      </c>
      <c r="F406" s="83">
        <v>0</v>
      </c>
      <c r="G406" s="86">
        <f t="shared" si="32"/>
        <v>42.1962727272727</v>
      </c>
      <c r="H406" s="83">
        <v>89.5</v>
      </c>
      <c r="I406" s="83">
        <v>4</v>
      </c>
      <c r="J406" s="86">
        <f t="shared" si="33"/>
        <v>14.025</v>
      </c>
      <c r="K406" s="84">
        <v>80</v>
      </c>
      <c r="L406" s="83">
        <v>28</v>
      </c>
      <c r="M406" s="84">
        <f t="shared" si="34"/>
        <v>16.2</v>
      </c>
      <c r="N406" s="86">
        <f t="shared" si="35"/>
        <v>88.4212727272728</v>
      </c>
      <c r="O406" s="84"/>
      <c r="P406" s="31"/>
      <c r="Q406" s="31"/>
      <c r="R406" s="31"/>
      <c r="S406" s="20"/>
    </row>
    <row r="407" spans="1:19">
      <c r="A407" s="4" t="s">
        <v>351</v>
      </c>
      <c r="B407" s="83">
        <v>80</v>
      </c>
      <c r="C407" s="83">
        <v>0</v>
      </c>
      <c r="D407" s="84">
        <f t="shared" si="31"/>
        <v>16</v>
      </c>
      <c r="E407" s="85">
        <v>88.4413181818182</v>
      </c>
      <c r="F407" s="83">
        <v>0</v>
      </c>
      <c r="G407" s="86">
        <f t="shared" si="32"/>
        <v>44.2206590909091</v>
      </c>
      <c r="H407" s="83">
        <v>92</v>
      </c>
      <c r="I407" s="83">
        <v>4</v>
      </c>
      <c r="J407" s="86">
        <f t="shared" si="33"/>
        <v>14.4</v>
      </c>
      <c r="K407" s="84">
        <v>80</v>
      </c>
      <c r="L407" s="83">
        <v>36</v>
      </c>
      <c r="M407" s="84">
        <f t="shared" si="34"/>
        <v>17.4</v>
      </c>
      <c r="N407" s="86">
        <f t="shared" si="35"/>
        <v>92.0206590909091</v>
      </c>
      <c r="O407" s="84"/>
      <c r="P407" s="31"/>
      <c r="Q407" s="31"/>
      <c r="R407" s="31"/>
      <c r="S407" s="20"/>
    </row>
    <row r="408" spans="1:19">
      <c r="A408" s="4" t="s">
        <v>352</v>
      </c>
      <c r="B408" s="83">
        <v>80</v>
      </c>
      <c r="C408" s="83">
        <v>0</v>
      </c>
      <c r="D408" s="84">
        <f t="shared" si="31"/>
        <v>16</v>
      </c>
      <c r="E408" s="85">
        <v>81.3256363636364</v>
      </c>
      <c r="F408" s="83">
        <v>0</v>
      </c>
      <c r="G408" s="86">
        <f t="shared" si="32"/>
        <v>40.6628181818182</v>
      </c>
      <c r="H408" s="83">
        <v>90.5</v>
      </c>
      <c r="I408" s="83">
        <v>4</v>
      </c>
      <c r="J408" s="86">
        <f t="shared" si="33"/>
        <v>14.175</v>
      </c>
      <c r="K408" s="84">
        <v>80</v>
      </c>
      <c r="L408" s="83">
        <v>0</v>
      </c>
      <c r="M408" s="84">
        <f t="shared" si="34"/>
        <v>12</v>
      </c>
      <c r="N408" s="86">
        <f t="shared" si="35"/>
        <v>82.8378181818182</v>
      </c>
      <c r="O408" s="84"/>
      <c r="P408" s="31"/>
      <c r="Q408" s="31"/>
      <c r="R408" s="31"/>
      <c r="S408" s="20"/>
    </row>
    <row r="409" spans="1:19">
      <c r="A409" s="4" t="s">
        <v>353</v>
      </c>
      <c r="B409" s="83">
        <v>80</v>
      </c>
      <c r="C409" s="83">
        <v>0</v>
      </c>
      <c r="D409" s="84">
        <f t="shared" si="31"/>
        <v>16</v>
      </c>
      <c r="E409" s="85">
        <v>84.3459545454546</v>
      </c>
      <c r="F409" s="83">
        <v>0</v>
      </c>
      <c r="G409" s="86">
        <f t="shared" si="32"/>
        <v>42.1729772727273</v>
      </c>
      <c r="H409" s="83">
        <v>90.5</v>
      </c>
      <c r="I409" s="83">
        <v>4</v>
      </c>
      <c r="J409" s="86">
        <f t="shared" si="33"/>
        <v>14.175</v>
      </c>
      <c r="K409" s="84">
        <v>80</v>
      </c>
      <c r="L409" s="83">
        <v>0</v>
      </c>
      <c r="M409" s="84">
        <f t="shared" si="34"/>
        <v>12</v>
      </c>
      <c r="N409" s="86">
        <f t="shared" si="35"/>
        <v>84.3479772727273</v>
      </c>
      <c r="O409" s="84"/>
      <c r="P409" s="31"/>
      <c r="Q409" s="31"/>
      <c r="R409" s="31"/>
      <c r="S409" s="20"/>
    </row>
    <row r="410" spans="1:19">
      <c r="A410" s="4" t="s">
        <v>354</v>
      </c>
      <c r="B410" s="83">
        <v>80</v>
      </c>
      <c r="C410" s="83">
        <v>0</v>
      </c>
      <c r="D410" s="84">
        <f t="shared" si="31"/>
        <v>16</v>
      </c>
      <c r="E410" s="85">
        <v>85.3315909090909</v>
      </c>
      <c r="F410" s="83">
        <v>0</v>
      </c>
      <c r="G410" s="86">
        <f t="shared" si="32"/>
        <v>42.6657954545455</v>
      </c>
      <c r="H410" s="83">
        <v>87.5</v>
      </c>
      <c r="I410" s="83">
        <v>4</v>
      </c>
      <c r="J410" s="86">
        <f t="shared" si="33"/>
        <v>13.725</v>
      </c>
      <c r="K410" s="84">
        <v>80</v>
      </c>
      <c r="L410" s="83">
        <v>30</v>
      </c>
      <c r="M410" s="84">
        <f t="shared" si="34"/>
        <v>16.5</v>
      </c>
      <c r="N410" s="86">
        <f t="shared" si="35"/>
        <v>88.8907954545455</v>
      </c>
      <c r="O410" s="84"/>
      <c r="P410" s="31"/>
      <c r="Q410" s="31"/>
      <c r="R410" s="31"/>
      <c r="S410" s="20"/>
    </row>
    <row r="411" spans="1:19">
      <c r="A411" s="4" t="s">
        <v>355</v>
      </c>
      <c r="B411" s="83">
        <v>80</v>
      </c>
      <c r="C411" s="83">
        <v>3</v>
      </c>
      <c r="D411" s="84">
        <f t="shared" si="31"/>
        <v>16.6</v>
      </c>
      <c r="E411" s="85">
        <v>89.4294545454545</v>
      </c>
      <c r="F411" s="83">
        <v>0</v>
      </c>
      <c r="G411" s="86">
        <f t="shared" si="32"/>
        <v>44.7147272727273</v>
      </c>
      <c r="H411" s="83">
        <v>88.5</v>
      </c>
      <c r="I411" s="83">
        <v>4</v>
      </c>
      <c r="J411" s="86">
        <f t="shared" si="33"/>
        <v>13.875</v>
      </c>
      <c r="K411" s="84">
        <v>80</v>
      </c>
      <c r="L411" s="83">
        <v>43</v>
      </c>
      <c r="M411" s="84">
        <f t="shared" si="34"/>
        <v>18.45</v>
      </c>
      <c r="N411" s="86">
        <f t="shared" si="35"/>
        <v>93.6397272727272</v>
      </c>
      <c r="O411" s="84"/>
      <c r="P411" s="31"/>
      <c r="Q411" s="31"/>
      <c r="R411" s="31"/>
      <c r="S411" s="20"/>
    </row>
    <row r="412" spans="1:19">
      <c r="A412" s="4" t="s">
        <v>356</v>
      </c>
      <c r="B412" s="83">
        <v>80</v>
      </c>
      <c r="C412" s="83">
        <v>7</v>
      </c>
      <c r="D412" s="84">
        <f t="shared" si="31"/>
        <v>17.4</v>
      </c>
      <c r="E412" s="85">
        <v>86.8774545454546</v>
      </c>
      <c r="F412" s="83">
        <v>0</v>
      </c>
      <c r="G412" s="86">
        <f t="shared" si="32"/>
        <v>43.4387272727273</v>
      </c>
      <c r="H412" s="83">
        <v>97.5</v>
      </c>
      <c r="I412" s="83">
        <v>4</v>
      </c>
      <c r="J412" s="86">
        <f t="shared" si="33"/>
        <v>15.225</v>
      </c>
      <c r="K412" s="84">
        <v>80</v>
      </c>
      <c r="L412" s="83">
        <v>51</v>
      </c>
      <c r="M412" s="84">
        <f t="shared" si="34"/>
        <v>19.65</v>
      </c>
      <c r="N412" s="86">
        <f t="shared" si="35"/>
        <v>95.7137272727273</v>
      </c>
      <c r="O412" s="84"/>
      <c r="P412" s="31"/>
      <c r="Q412" s="31"/>
      <c r="R412" s="31"/>
      <c r="S412" s="20"/>
    </row>
    <row r="413" spans="1:19">
      <c r="A413" s="4" t="s">
        <v>357</v>
      </c>
      <c r="B413" s="83">
        <v>80</v>
      </c>
      <c r="C413" s="83">
        <v>4</v>
      </c>
      <c r="D413" s="84">
        <f t="shared" si="31"/>
        <v>16.8</v>
      </c>
      <c r="E413" s="85">
        <v>79.6278636363636</v>
      </c>
      <c r="F413" s="83">
        <v>0</v>
      </c>
      <c r="G413" s="86">
        <f t="shared" si="32"/>
        <v>39.8139318181818</v>
      </c>
      <c r="H413" s="83">
        <v>89.5</v>
      </c>
      <c r="I413" s="83">
        <v>4</v>
      </c>
      <c r="J413" s="86">
        <f t="shared" si="33"/>
        <v>14.025</v>
      </c>
      <c r="K413" s="84">
        <v>80</v>
      </c>
      <c r="L413" s="83">
        <v>16</v>
      </c>
      <c r="M413" s="84">
        <f t="shared" si="34"/>
        <v>14.4</v>
      </c>
      <c r="N413" s="86">
        <f t="shared" si="35"/>
        <v>85.0389318181818</v>
      </c>
      <c r="O413" s="84"/>
      <c r="P413" s="31"/>
      <c r="Q413" s="31"/>
      <c r="R413" s="31"/>
      <c r="S413" s="20"/>
    </row>
    <row r="414" spans="1:19">
      <c r="A414" s="4" t="s">
        <v>358</v>
      </c>
      <c r="B414" s="83">
        <v>80</v>
      </c>
      <c r="C414" s="83">
        <v>0</v>
      </c>
      <c r="D414" s="84">
        <f t="shared" si="31"/>
        <v>16</v>
      </c>
      <c r="E414" s="85">
        <v>81.8246818181818</v>
      </c>
      <c r="F414" s="83">
        <v>5</v>
      </c>
      <c r="G414" s="86">
        <f t="shared" si="32"/>
        <v>43.4123409090909</v>
      </c>
      <c r="H414" s="83">
        <v>89</v>
      </c>
      <c r="I414" s="83">
        <v>4</v>
      </c>
      <c r="J414" s="86">
        <f t="shared" si="33"/>
        <v>13.95</v>
      </c>
      <c r="K414" s="84">
        <v>80</v>
      </c>
      <c r="L414" s="83">
        <v>10</v>
      </c>
      <c r="M414" s="84">
        <f t="shared" si="34"/>
        <v>13.5</v>
      </c>
      <c r="N414" s="86">
        <f t="shared" si="35"/>
        <v>86.8623409090909</v>
      </c>
      <c r="O414" s="84"/>
      <c r="P414" s="31"/>
      <c r="Q414" s="31"/>
      <c r="R414" s="31"/>
      <c r="S414" s="20"/>
    </row>
    <row r="415" spans="1:19">
      <c r="A415" s="4" t="s">
        <v>359</v>
      </c>
      <c r="B415" s="83">
        <v>80</v>
      </c>
      <c r="C415" s="83">
        <v>0</v>
      </c>
      <c r="D415" s="84">
        <f t="shared" si="31"/>
        <v>16</v>
      </c>
      <c r="E415" s="85">
        <v>88.6125909090909</v>
      </c>
      <c r="F415" s="83">
        <v>0</v>
      </c>
      <c r="G415" s="86">
        <f t="shared" si="32"/>
        <v>44.3062954545454</v>
      </c>
      <c r="H415" s="83">
        <v>91</v>
      </c>
      <c r="I415" s="83">
        <v>4</v>
      </c>
      <c r="J415" s="86">
        <f t="shared" si="33"/>
        <v>14.25</v>
      </c>
      <c r="K415" s="84">
        <v>80</v>
      </c>
      <c r="L415" s="83">
        <v>34</v>
      </c>
      <c r="M415" s="84">
        <f t="shared" si="34"/>
        <v>17.1</v>
      </c>
      <c r="N415" s="86">
        <f t="shared" si="35"/>
        <v>91.6562954545454</v>
      </c>
      <c r="O415" s="84"/>
      <c r="P415" s="31"/>
      <c r="Q415" s="31"/>
      <c r="R415" s="31"/>
      <c r="S415" s="20"/>
    </row>
    <row r="416" spans="1:19">
      <c r="A416" s="4" t="s">
        <v>360</v>
      </c>
      <c r="B416" s="83">
        <v>80</v>
      </c>
      <c r="C416" s="83">
        <v>0</v>
      </c>
      <c r="D416" s="84">
        <f t="shared" si="31"/>
        <v>16</v>
      </c>
      <c r="E416" s="85">
        <v>83.2781363636364</v>
      </c>
      <c r="F416" s="83">
        <v>0</v>
      </c>
      <c r="G416" s="86">
        <f t="shared" si="32"/>
        <v>41.6390681818182</v>
      </c>
      <c r="H416" s="83">
        <v>89.5</v>
      </c>
      <c r="I416" s="83">
        <v>4</v>
      </c>
      <c r="J416" s="86">
        <f t="shared" si="33"/>
        <v>14.025</v>
      </c>
      <c r="K416" s="84">
        <v>80</v>
      </c>
      <c r="L416" s="83">
        <v>0</v>
      </c>
      <c r="M416" s="84">
        <f t="shared" si="34"/>
        <v>12</v>
      </c>
      <c r="N416" s="86">
        <f t="shared" si="35"/>
        <v>83.6640681818182</v>
      </c>
      <c r="O416" s="84"/>
      <c r="P416" s="31"/>
      <c r="Q416" s="31"/>
      <c r="R416" s="31"/>
      <c r="S416" s="20"/>
    </row>
    <row r="417" spans="1:19">
      <c r="A417" s="4" t="s">
        <v>361</v>
      </c>
      <c r="B417" s="83">
        <v>80</v>
      </c>
      <c r="C417" s="83">
        <v>0</v>
      </c>
      <c r="D417" s="84">
        <f t="shared" si="31"/>
        <v>16</v>
      </c>
      <c r="E417" s="85">
        <v>86.3564090909091</v>
      </c>
      <c r="F417" s="83">
        <v>0</v>
      </c>
      <c r="G417" s="86">
        <f t="shared" si="32"/>
        <v>43.1782045454545</v>
      </c>
      <c r="H417" s="83">
        <v>91</v>
      </c>
      <c r="I417" s="83">
        <v>4</v>
      </c>
      <c r="J417" s="86">
        <f t="shared" si="33"/>
        <v>14.25</v>
      </c>
      <c r="K417" s="84">
        <v>80</v>
      </c>
      <c r="L417" s="83">
        <v>26</v>
      </c>
      <c r="M417" s="84">
        <f t="shared" si="34"/>
        <v>15.9</v>
      </c>
      <c r="N417" s="86">
        <f t="shared" si="35"/>
        <v>89.3282045454546</v>
      </c>
      <c r="O417" s="84"/>
      <c r="P417" s="31"/>
      <c r="Q417" s="31"/>
      <c r="R417" s="31"/>
      <c r="S417" s="20"/>
    </row>
    <row r="418" spans="1:19">
      <c r="A418" s="4" t="s">
        <v>362</v>
      </c>
      <c r="B418" s="83">
        <v>80</v>
      </c>
      <c r="C418" s="83">
        <v>4</v>
      </c>
      <c r="D418" s="84">
        <f t="shared" si="31"/>
        <v>16.8</v>
      </c>
      <c r="E418" s="85">
        <v>82.6994545454545</v>
      </c>
      <c r="F418" s="83">
        <v>0</v>
      </c>
      <c r="G418" s="86">
        <f t="shared" si="32"/>
        <v>41.3497272727273</v>
      </c>
      <c r="H418" s="83">
        <v>90</v>
      </c>
      <c r="I418" s="83">
        <v>4</v>
      </c>
      <c r="J418" s="86">
        <f t="shared" si="33"/>
        <v>14.1</v>
      </c>
      <c r="K418" s="84">
        <v>80</v>
      </c>
      <c r="L418" s="83">
        <v>27</v>
      </c>
      <c r="M418" s="84">
        <f t="shared" si="34"/>
        <v>16.05</v>
      </c>
      <c r="N418" s="86">
        <f t="shared" si="35"/>
        <v>88.2997272727273</v>
      </c>
      <c r="O418" s="84"/>
      <c r="P418" s="31"/>
      <c r="Q418" s="31"/>
      <c r="R418" s="31"/>
      <c r="S418" s="20"/>
    </row>
    <row r="419" spans="1:19">
      <c r="A419" s="4" t="s">
        <v>363</v>
      </c>
      <c r="B419" s="83">
        <v>80</v>
      </c>
      <c r="C419" s="83">
        <v>0</v>
      </c>
      <c r="D419" s="84">
        <f t="shared" si="31"/>
        <v>16</v>
      </c>
      <c r="E419" s="85">
        <v>86.1755909090909</v>
      </c>
      <c r="F419" s="83">
        <v>0</v>
      </c>
      <c r="G419" s="86">
        <f t="shared" si="32"/>
        <v>43.0877954545455</v>
      </c>
      <c r="H419" s="83">
        <v>90</v>
      </c>
      <c r="I419" s="83">
        <v>4</v>
      </c>
      <c r="J419" s="86">
        <f t="shared" si="33"/>
        <v>14.1</v>
      </c>
      <c r="K419" s="84">
        <v>80</v>
      </c>
      <c r="L419" s="83">
        <v>31</v>
      </c>
      <c r="M419" s="84">
        <f t="shared" si="34"/>
        <v>16.65</v>
      </c>
      <c r="N419" s="86">
        <f t="shared" si="35"/>
        <v>89.8377954545454</v>
      </c>
      <c r="O419" s="84"/>
      <c r="P419" s="31"/>
      <c r="Q419" s="31"/>
      <c r="R419" s="31"/>
      <c r="S419" s="20"/>
    </row>
    <row r="420" spans="1:19">
      <c r="A420" s="4" t="s">
        <v>364</v>
      </c>
      <c r="B420" s="83">
        <v>80</v>
      </c>
      <c r="C420" s="83">
        <v>0</v>
      </c>
      <c r="D420" s="84">
        <f t="shared" si="31"/>
        <v>16</v>
      </c>
      <c r="E420" s="85">
        <v>80.4601818181818</v>
      </c>
      <c r="F420" s="83">
        <v>0</v>
      </c>
      <c r="G420" s="86">
        <f t="shared" si="32"/>
        <v>40.2300909090909</v>
      </c>
      <c r="H420" s="83">
        <v>90</v>
      </c>
      <c r="I420" s="83">
        <v>4</v>
      </c>
      <c r="J420" s="86">
        <f t="shared" si="33"/>
        <v>14.1</v>
      </c>
      <c r="K420" s="84">
        <v>80</v>
      </c>
      <c r="L420" s="83">
        <v>0</v>
      </c>
      <c r="M420" s="84">
        <f t="shared" si="34"/>
        <v>12</v>
      </c>
      <c r="N420" s="86">
        <f t="shared" si="35"/>
        <v>82.3300909090909</v>
      </c>
      <c r="O420" s="84"/>
      <c r="P420" s="31"/>
      <c r="Q420" s="31"/>
      <c r="R420" s="31"/>
      <c r="S420" s="20"/>
    </row>
    <row r="421" spans="1:19">
      <c r="A421" s="4" t="s">
        <v>365</v>
      </c>
      <c r="B421" s="83">
        <v>80</v>
      </c>
      <c r="C421" s="83">
        <v>0</v>
      </c>
      <c r="D421" s="84">
        <f t="shared" si="31"/>
        <v>16</v>
      </c>
      <c r="E421" s="85">
        <v>83.664</v>
      </c>
      <c r="F421" s="83">
        <v>0</v>
      </c>
      <c r="G421" s="86">
        <f t="shared" si="32"/>
        <v>41.832</v>
      </c>
      <c r="H421" s="83">
        <v>89</v>
      </c>
      <c r="I421" s="83">
        <v>4</v>
      </c>
      <c r="J421" s="86">
        <f t="shared" si="33"/>
        <v>13.95</v>
      </c>
      <c r="K421" s="84">
        <v>80</v>
      </c>
      <c r="L421" s="83">
        <v>0</v>
      </c>
      <c r="M421" s="84">
        <f t="shared" si="34"/>
        <v>12</v>
      </c>
      <c r="N421" s="86">
        <f t="shared" si="35"/>
        <v>83.782</v>
      </c>
      <c r="O421" s="84"/>
      <c r="P421" s="31"/>
      <c r="Q421" s="31"/>
      <c r="R421" s="31"/>
      <c r="S421" s="20"/>
    </row>
    <row r="422" spans="1:19">
      <c r="A422" s="84" t="s">
        <v>366</v>
      </c>
      <c r="B422" s="84">
        <v>80</v>
      </c>
      <c r="C422" s="83">
        <v>0</v>
      </c>
      <c r="D422" s="84">
        <f t="shared" si="31"/>
        <v>16</v>
      </c>
      <c r="E422" s="85">
        <v>80.6797272727273</v>
      </c>
      <c r="F422" s="83">
        <v>0</v>
      </c>
      <c r="G422" s="86">
        <f t="shared" si="32"/>
        <v>40.3398636363637</v>
      </c>
      <c r="H422" s="83">
        <v>89.5</v>
      </c>
      <c r="I422" s="83">
        <v>4</v>
      </c>
      <c r="J422" s="86">
        <f t="shared" si="33"/>
        <v>14.025</v>
      </c>
      <c r="K422" s="84">
        <v>80</v>
      </c>
      <c r="L422" s="83">
        <v>0</v>
      </c>
      <c r="M422" s="84">
        <f t="shared" si="34"/>
        <v>12</v>
      </c>
      <c r="N422" s="86">
        <f t="shared" si="35"/>
        <v>82.3648636363637</v>
      </c>
      <c r="O422" s="84"/>
      <c r="P422" s="31"/>
      <c r="Q422" s="31"/>
      <c r="R422" s="31"/>
      <c r="S422" s="20"/>
    </row>
    <row r="423" spans="1:19">
      <c r="A423" s="84" t="s">
        <v>367</v>
      </c>
      <c r="B423" s="84">
        <v>80</v>
      </c>
      <c r="C423" s="83">
        <v>0</v>
      </c>
      <c r="D423" s="84">
        <f t="shared" si="31"/>
        <v>16</v>
      </c>
      <c r="E423" s="85">
        <v>84.3219090909091</v>
      </c>
      <c r="F423" s="83">
        <v>0</v>
      </c>
      <c r="G423" s="86">
        <f>E423*0.5</f>
        <v>42.1609545454546</v>
      </c>
      <c r="H423" s="83">
        <v>89.5</v>
      </c>
      <c r="I423" s="83">
        <v>4</v>
      </c>
      <c r="J423" s="86">
        <f t="shared" si="33"/>
        <v>14.025</v>
      </c>
      <c r="K423" s="83">
        <v>80</v>
      </c>
      <c r="L423" s="83">
        <v>4</v>
      </c>
      <c r="M423" s="84">
        <v>12</v>
      </c>
      <c r="N423" s="86">
        <f t="shared" si="35"/>
        <v>84.1859545454545</v>
      </c>
      <c r="O423" s="27"/>
      <c r="P423" s="31"/>
      <c r="Q423" s="31"/>
      <c r="R423" s="31"/>
      <c r="S423" s="20"/>
    </row>
    <row r="426" spans="1:19">
      <c r="A426" s="67" t="s">
        <v>321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91"/>
    </row>
    <row r="427" spans="1:19">
      <c r="A427" s="93" t="s">
        <v>368</v>
      </c>
      <c r="B427" s="93"/>
      <c r="C427" s="93"/>
      <c r="D427" s="93"/>
      <c r="E427" s="93"/>
      <c r="F427" s="94"/>
      <c r="G427" s="95"/>
      <c r="H427" s="94"/>
      <c r="I427" s="94"/>
      <c r="J427" s="93"/>
      <c r="K427" s="94"/>
      <c r="L427" s="93"/>
      <c r="M427" s="93"/>
      <c r="N427" s="94"/>
      <c r="O427" s="94"/>
      <c r="P427" s="93"/>
      <c r="Q427" s="20"/>
      <c r="R427" s="20"/>
      <c r="S427" s="20"/>
    </row>
    <row r="428" spans="1:19">
      <c r="A428" s="71" t="s">
        <v>2</v>
      </c>
      <c r="B428" s="72" t="s">
        <v>3</v>
      </c>
      <c r="C428" s="73"/>
      <c r="D428" s="73"/>
      <c r="E428" s="74" t="s">
        <v>4</v>
      </c>
      <c r="F428" s="96"/>
      <c r="G428" s="74"/>
      <c r="H428" s="74" t="s">
        <v>5</v>
      </c>
      <c r="I428" s="72"/>
      <c r="J428" s="74"/>
      <c r="K428" s="72" t="s">
        <v>6</v>
      </c>
      <c r="L428" s="72"/>
      <c r="M428" s="74"/>
      <c r="N428" s="88" t="s">
        <v>323</v>
      </c>
      <c r="O428" s="71" t="s">
        <v>203</v>
      </c>
      <c r="P428" s="20"/>
      <c r="Q428" s="20"/>
      <c r="R428" s="20"/>
      <c r="S428" s="20"/>
    </row>
    <row r="429" ht="42" spans="1:19">
      <c r="A429" s="71"/>
      <c r="B429" s="75" t="s">
        <v>12</v>
      </c>
      <c r="C429" s="75" t="s">
        <v>13</v>
      </c>
      <c r="D429" s="76">
        <v>0.2</v>
      </c>
      <c r="E429" s="77" t="s">
        <v>324</v>
      </c>
      <c r="F429" s="97" t="s">
        <v>13</v>
      </c>
      <c r="G429" s="74">
        <v>0.5</v>
      </c>
      <c r="H429" s="90" t="s">
        <v>12</v>
      </c>
      <c r="I429" s="89" t="s">
        <v>13</v>
      </c>
      <c r="J429" s="74">
        <v>0.15</v>
      </c>
      <c r="K429" s="89" t="s">
        <v>12</v>
      </c>
      <c r="L429" s="89" t="s">
        <v>13</v>
      </c>
      <c r="M429" s="74">
        <v>0.15</v>
      </c>
      <c r="N429" s="88"/>
      <c r="O429" s="71"/>
      <c r="P429" s="20"/>
      <c r="Q429" s="20"/>
      <c r="R429" s="20"/>
      <c r="S429" s="20"/>
    </row>
    <row r="430" ht="42" spans="1:19">
      <c r="A430" s="71"/>
      <c r="B430" s="78" t="s">
        <v>325</v>
      </c>
      <c r="C430" s="75" t="s">
        <v>18</v>
      </c>
      <c r="D430" s="75" t="s">
        <v>19</v>
      </c>
      <c r="E430" s="77" t="s">
        <v>20</v>
      </c>
      <c r="F430" s="97" t="s">
        <v>18</v>
      </c>
      <c r="G430" s="79" t="s">
        <v>19</v>
      </c>
      <c r="H430" s="90" t="s">
        <v>20</v>
      </c>
      <c r="I430" s="75" t="s">
        <v>18</v>
      </c>
      <c r="J430" s="90" t="s">
        <v>19</v>
      </c>
      <c r="K430" s="89" t="s">
        <v>325</v>
      </c>
      <c r="L430" s="75" t="s">
        <v>21</v>
      </c>
      <c r="M430" s="90" t="s">
        <v>19</v>
      </c>
      <c r="N430" s="88"/>
      <c r="O430" s="71"/>
      <c r="P430" s="20"/>
      <c r="Q430" s="20"/>
      <c r="R430" s="20"/>
      <c r="S430" s="20"/>
    </row>
    <row r="431" spans="1:19">
      <c r="A431" s="4" t="s">
        <v>369</v>
      </c>
      <c r="B431" s="83">
        <v>80</v>
      </c>
      <c r="C431" s="27">
        <v>0</v>
      </c>
      <c r="D431" s="84">
        <f t="shared" ref="D431:D473" si="36">(B431+C431)*0.2</f>
        <v>16</v>
      </c>
      <c r="E431" s="85">
        <v>53.6437272727273</v>
      </c>
      <c r="F431" s="98">
        <v>0</v>
      </c>
      <c r="G431" s="86">
        <f t="shared" ref="G431:G473" si="37">E431*0.5</f>
        <v>26.8218636363636</v>
      </c>
      <c r="H431" s="85">
        <v>74</v>
      </c>
      <c r="I431" s="84">
        <v>0</v>
      </c>
      <c r="J431" s="86">
        <f t="shared" ref="J431:J473" si="38">(H431+I431)*0.15</f>
        <v>11.1</v>
      </c>
      <c r="K431" s="84">
        <v>80</v>
      </c>
      <c r="L431" s="84">
        <v>0</v>
      </c>
      <c r="M431" s="86">
        <f t="shared" ref="M431:M473" si="39">(K431+L431)*0.15</f>
        <v>12</v>
      </c>
      <c r="N431" s="86">
        <f t="shared" ref="N431:N473" si="40">M431+J431+G431+D431</f>
        <v>65.9218636363637</v>
      </c>
      <c r="O431" s="72"/>
      <c r="P431" s="20"/>
      <c r="Q431" s="20"/>
      <c r="R431" s="20"/>
      <c r="S431" s="20"/>
    </row>
    <row r="432" spans="1:19">
      <c r="A432" s="4" t="s">
        <v>370</v>
      </c>
      <c r="B432" s="83">
        <v>80</v>
      </c>
      <c r="C432" s="84">
        <v>0</v>
      </c>
      <c r="D432" s="84">
        <f t="shared" si="36"/>
        <v>16</v>
      </c>
      <c r="E432" s="85">
        <v>87.8772272727273</v>
      </c>
      <c r="F432" s="98">
        <v>0</v>
      </c>
      <c r="G432" s="86">
        <f t="shared" si="37"/>
        <v>43.9386136363636</v>
      </c>
      <c r="H432" s="85">
        <v>93.5</v>
      </c>
      <c r="I432" s="84">
        <v>0</v>
      </c>
      <c r="J432" s="86">
        <f t="shared" si="38"/>
        <v>14.025</v>
      </c>
      <c r="K432" s="84">
        <v>80</v>
      </c>
      <c r="L432" s="84">
        <v>24</v>
      </c>
      <c r="M432" s="86">
        <f t="shared" si="39"/>
        <v>15.6</v>
      </c>
      <c r="N432" s="86">
        <f t="shared" si="40"/>
        <v>89.5636136363636</v>
      </c>
      <c r="O432" s="72"/>
      <c r="P432" s="20"/>
      <c r="Q432" s="20"/>
      <c r="R432" s="20"/>
      <c r="S432" s="20"/>
    </row>
    <row r="433" spans="1:19">
      <c r="A433" s="4" t="s">
        <v>371</v>
      </c>
      <c r="B433" s="83">
        <v>80</v>
      </c>
      <c r="C433" s="84">
        <v>0</v>
      </c>
      <c r="D433" s="84">
        <f t="shared" si="36"/>
        <v>16</v>
      </c>
      <c r="E433" s="85">
        <v>83.6799545454545</v>
      </c>
      <c r="F433" s="98">
        <v>0</v>
      </c>
      <c r="G433" s="86">
        <f t="shared" si="37"/>
        <v>41.8399772727273</v>
      </c>
      <c r="H433" s="85">
        <v>87</v>
      </c>
      <c r="I433" s="84">
        <v>0</v>
      </c>
      <c r="J433" s="86">
        <f t="shared" si="38"/>
        <v>13.05</v>
      </c>
      <c r="K433" s="84">
        <v>80</v>
      </c>
      <c r="L433" s="84">
        <v>0</v>
      </c>
      <c r="M433" s="86">
        <f t="shared" si="39"/>
        <v>12</v>
      </c>
      <c r="N433" s="86">
        <f t="shared" si="40"/>
        <v>82.8899772727273</v>
      </c>
      <c r="O433" s="72"/>
      <c r="P433" s="20"/>
      <c r="Q433" s="20"/>
      <c r="R433" s="20"/>
      <c r="S433" s="20"/>
    </row>
    <row r="434" spans="1:19">
      <c r="A434" s="4" t="s">
        <v>372</v>
      </c>
      <c r="B434" s="83">
        <v>80</v>
      </c>
      <c r="C434" s="84">
        <v>0</v>
      </c>
      <c r="D434" s="84">
        <f t="shared" si="36"/>
        <v>16</v>
      </c>
      <c r="E434" s="85">
        <v>77.5890454545454</v>
      </c>
      <c r="F434" s="98">
        <v>0</v>
      </c>
      <c r="G434" s="86">
        <f t="shared" si="37"/>
        <v>38.7945227272727</v>
      </c>
      <c r="H434" s="85">
        <v>95.5</v>
      </c>
      <c r="I434" s="84">
        <v>0</v>
      </c>
      <c r="J434" s="86">
        <f t="shared" si="38"/>
        <v>14.325</v>
      </c>
      <c r="K434" s="84">
        <v>80</v>
      </c>
      <c r="L434" s="84">
        <v>14</v>
      </c>
      <c r="M434" s="86">
        <f t="shared" si="39"/>
        <v>14.1</v>
      </c>
      <c r="N434" s="86">
        <f t="shared" si="40"/>
        <v>83.2195227272727</v>
      </c>
      <c r="O434" s="72"/>
      <c r="P434" s="20"/>
      <c r="Q434" s="20"/>
      <c r="R434" s="20"/>
      <c r="S434" s="20"/>
    </row>
    <row r="435" spans="1:19">
      <c r="A435" s="4" t="s">
        <v>373</v>
      </c>
      <c r="B435" s="83">
        <v>80</v>
      </c>
      <c r="C435" s="84">
        <v>0</v>
      </c>
      <c r="D435" s="84">
        <f t="shared" si="36"/>
        <v>16</v>
      </c>
      <c r="E435" s="85">
        <v>86.5922272727273</v>
      </c>
      <c r="F435" s="98">
        <v>0</v>
      </c>
      <c r="G435" s="86">
        <f t="shared" si="37"/>
        <v>43.2961136363636</v>
      </c>
      <c r="H435" s="85">
        <v>90</v>
      </c>
      <c r="I435" s="84">
        <v>0</v>
      </c>
      <c r="J435" s="86">
        <f t="shared" si="38"/>
        <v>13.5</v>
      </c>
      <c r="K435" s="84">
        <v>80</v>
      </c>
      <c r="L435" s="99">
        <v>23</v>
      </c>
      <c r="M435" s="86">
        <f t="shared" si="39"/>
        <v>15.45</v>
      </c>
      <c r="N435" s="86">
        <f t="shared" si="40"/>
        <v>88.2461136363636</v>
      </c>
      <c r="O435" s="72"/>
      <c r="P435" s="20"/>
      <c r="Q435" s="20"/>
      <c r="R435" s="20"/>
      <c r="S435" s="20"/>
    </row>
    <row r="436" spans="1:19">
      <c r="A436" s="4" t="s">
        <v>374</v>
      </c>
      <c r="B436" s="83">
        <v>80</v>
      </c>
      <c r="C436" s="84">
        <v>0</v>
      </c>
      <c r="D436" s="84">
        <f t="shared" si="36"/>
        <v>16</v>
      </c>
      <c r="E436" s="85">
        <v>78.8093181818182</v>
      </c>
      <c r="F436" s="98">
        <v>0</v>
      </c>
      <c r="G436" s="86">
        <f t="shared" si="37"/>
        <v>39.4046590909091</v>
      </c>
      <c r="H436" s="85">
        <v>87.5</v>
      </c>
      <c r="I436" s="84">
        <v>0</v>
      </c>
      <c r="J436" s="86">
        <f t="shared" si="38"/>
        <v>13.125</v>
      </c>
      <c r="K436" s="84">
        <v>80</v>
      </c>
      <c r="L436" s="84">
        <v>0</v>
      </c>
      <c r="M436" s="86">
        <f t="shared" si="39"/>
        <v>12</v>
      </c>
      <c r="N436" s="86">
        <f t="shared" si="40"/>
        <v>80.5296590909091</v>
      </c>
      <c r="O436" s="72"/>
      <c r="P436" s="20"/>
      <c r="Q436" s="20"/>
      <c r="R436" s="20"/>
      <c r="S436" s="20"/>
    </row>
    <row r="437" spans="1:19">
      <c r="A437" s="4" t="s">
        <v>375</v>
      </c>
      <c r="B437" s="83">
        <v>80</v>
      </c>
      <c r="C437" s="84">
        <v>0</v>
      </c>
      <c r="D437" s="84">
        <f t="shared" si="36"/>
        <v>16</v>
      </c>
      <c r="E437" s="85">
        <v>79.898</v>
      </c>
      <c r="F437" s="98">
        <v>0</v>
      </c>
      <c r="G437" s="86">
        <f t="shared" si="37"/>
        <v>39.949</v>
      </c>
      <c r="H437" s="85">
        <v>87</v>
      </c>
      <c r="I437" s="84">
        <v>0</v>
      </c>
      <c r="J437" s="86">
        <f t="shared" si="38"/>
        <v>13.05</v>
      </c>
      <c r="K437" s="84">
        <v>80</v>
      </c>
      <c r="L437" s="84">
        <v>0</v>
      </c>
      <c r="M437" s="86">
        <f t="shared" si="39"/>
        <v>12</v>
      </c>
      <c r="N437" s="86">
        <f t="shared" si="40"/>
        <v>80.999</v>
      </c>
      <c r="O437" s="72"/>
      <c r="P437" s="20"/>
      <c r="Q437" s="20"/>
      <c r="R437" s="20"/>
      <c r="S437" s="20"/>
    </row>
    <row r="438" spans="1:19">
      <c r="A438" s="4" t="s">
        <v>376</v>
      </c>
      <c r="B438" s="83">
        <v>80</v>
      </c>
      <c r="C438" s="84">
        <v>0</v>
      </c>
      <c r="D438" s="84">
        <f t="shared" si="36"/>
        <v>16</v>
      </c>
      <c r="E438" s="85">
        <v>76.1081363636364</v>
      </c>
      <c r="F438" s="98">
        <v>0</v>
      </c>
      <c r="G438" s="86">
        <f t="shared" si="37"/>
        <v>38.0540681818182</v>
      </c>
      <c r="H438" s="85">
        <v>80.5</v>
      </c>
      <c r="I438" s="84">
        <v>0</v>
      </c>
      <c r="J438" s="86">
        <f t="shared" si="38"/>
        <v>12.075</v>
      </c>
      <c r="K438" s="84">
        <v>80</v>
      </c>
      <c r="L438" s="84">
        <v>0</v>
      </c>
      <c r="M438" s="86">
        <f t="shared" si="39"/>
        <v>12</v>
      </c>
      <c r="N438" s="86">
        <f t="shared" si="40"/>
        <v>78.1290681818182</v>
      </c>
      <c r="O438" s="72"/>
      <c r="P438" s="20"/>
      <c r="Q438" s="20"/>
      <c r="R438" s="20"/>
      <c r="S438" s="20"/>
    </row>
    <row r="439" spans="1:19">
      <c r="A439" s="4" t="s">
        <v>377</v>
      </c>
      <c r="B439" s="83">
        <v>80</v>
      </c>
      <c r="C439" s="84">
        <v>0</v>
      </c>
      <c r="D439" s="84">
        <f t="shared" si="36"/>
        <v>16</v>
      </c>
      <c r="E439" s="85">
        <v>84.8890909090909</v>
      </c>
      <c r="F439" s="98">
        <v>0</v>
      </c>
      <c r="G439" s="86">
        <f t="shared" si="37"/>
        <v>42.4445454545454</v>
      </c>
      <c r="H439" s="85">
        <v>84.5</v>
      </c>
      <c r="I439" s="84">
        <v>0</v>
      </c>
      <c r="J439" s="86">
        <f t="shared" si="38"/>
        <v>12.675</v>
      </c>
      <c r="K439" s="84">
        <v>80</v>
      </c>
      <c r="L439" s="84">
        <v>0</v>
      </c>
      <c r="M439" s="86">
        <f t="shared" si="39"/>
        <v>12</v>
      </c>
      <c r="N439" s="86">
        <f t="shared" si="40"/>
        <v>83.1195454545454</v>
      </c>
      <c r="O439" s="72"/>
      <c r="P439" s="20"/>
      <c r="Q439" s="20"/>
      <c r="R439" s="20"/>
      <c r="S439" s="20"/>
    </row>
    <row r="440" spans="1:19">
      <c r="A440" s="4" t="s">
        <v>378</v>
      </c>
      <c r="B440" s="83">
        <v>80</v>
      </c>
      <c r="C440" s="84">
        <v>0</v>
      </c>
      <c r="D440" s="84">
        <f t="shared" si="36"/>
        <v>16</v>
      </c>
      <c r="E440" s="85">
        <v>67.5728181818182</v>
      </c>
      <c r="F440" s="98">
        <v>0</v>
      </c>
      <c r="G440" s="86">
        <f t="shared" si="37"/>
        <v>33.7864090909091</v>
      </c>
      <c r="H440" s="85">
        <v>65</v>
      </c>
      <c r="I440" s="84">
        <v>0</v>
      </c>
      <c r="J440" s="86">
        <f t="shared" si="38"/>
        <v>9.75</v>
      </c>
      <c r="K440" s="84">
        <v>80</v>
      </c>
      <c r="L440" s="84">
        <v>0</v>
      </c>
      <c r="M440" s="86">
        <f t="shared" si="39"/>
        <v>12</v>
      </c>
      <c r="N440" s="86">
        <f t="shared" si="40"/>
        <v>71.5364090909091</v>
      </c>
      <c r="O440" s="72"/>
      <c r="P440" s="20"/>
      <c r="Q440" s="20"/>
      <c r="R440" s="20"/>
      <c r="S440" s="20"/>
    </row>
    <row r="441" spans="1:19">
      <c r="A441" s="4" t="s">
        <v>379</v>
      </c>
      <c r="B441" s="83">
        <v>80</v>
      </c>
      <c r="C441" s="84">
        <v>4</v>
      </c>
      <c r="D441" s="84">
        <f t="shared" si="36"/>
        <v>16.8</v>
      </c>
      <c r="E441" s="85">
        <v>91.2284545454546</v>
      </c>
      <c r="F441" s="98">
        <v>0</v>
      </c>
      <c r="G441" s="86">
        <f t="shared" si="37"/>
        <v>45.6142272727273</v>
      </c>
      <c r="H441" s="85">
        <v>90.5</v>
      </c>
      <c r="I441" s="84">
        <v>0</v>
      </c>
      <c r="J441" s="86">
        <f t="shared" si="38"/>
        <v>13.575</v>
      </c>
      <c r="K441" s="84">
        <v>80</v>
      </c>
      <c r="L441" s="84">
        <v>42</v>
      </c>
      <c r="M441" s="86">
        <f t="shared" si="39"/>
        <v>18.3</v>
      </c>
      <c r="N441" s="86">
        <f t="shared" si="40"/>
        <v>94.2892272727273</v>
      </c>
      <c r="O441" s="72"/>
      <c r="P441" s="20"/>
      <c r="Q441" s="20"/>
      <c r="R441" s="20"/>
      <c r="S441" s="20"/>
    </row>
    <row r="442" spans="1:19">
      <c r="A442" s="4" t="s">
        <v>380</v>
      </c>
      <c r="B442" s="83">
        <v>80</v>
      </c>
      <c r="C442" s="84">
        <v>0</v>
      </c>
      <c r="D442" s="84">
        <f t="shared" si="36"/>
        <v>16</v>
      </c>
      <c r="E442" s="85">
        <v>87.2123181818182</v>
      </c>
      <c r="F442" s="98">
        <v>0</v>
      </c>
      <c r="G442" s="86">
        <f t="shared" si="37"/>
        <v>43.6061590909091</v>
      </c>
      <c r="H442" s="85">
        <v>91</v>
      </c>
      <c r="I442" s="84">
        <v>0</v>
      </c>
      <c r="J442" s="86">
        <f t="shared" si="38"/>
        <v>13.65</v>
      </c>
      <c r="K442" s="84">
        <v>80</v>
      </c>
      <c r="L442" s="84">
        <v>23</v>
      </c>
      <c r="M442" s="86">
        <f t="shared" si="39"/>
        <v>15.45</v>
      </c>
      <c r="N442" s="86">
        <f t="shared" si="40"/>
        <v>88.7061590909091</v>
      </c>
      <c r="O442" s="72"/>
      <c r="P442" s="20"/>
      <c r="Q442" s="20"/>
      <c r="R442" s="20"/>
      <c r="S442" s="20"/>
    </row>
    <row r="443" spans="1:19">
      <c r="A443" s="4" t="s">
        <v>381</v>
      </c>
      <c r="B443" s="83">
        <v>80</v>
      </c>
      <c r="C443" s="84">
        <v>0</v>
      </c>
      <c r="D443" s="84">
        <f t="shared" si="36"/>
        <v>16</v>
      </c>
      <c r="E443" s="85">
        <v>85.0023636363636</v>
      </c>
      <c r="F443" s="98">
        <v>0</v>
      </c>
      <c r="G443" s="86">
        <f t="shared" si="37"/>
        <v>42.5011818181818</v>
      </c>
      <c r="H443" s="85">
        <v>88</v>
      </c>
      <c r="I443" s="84">
        <v>0</v>
      </c>
      <c r="J443" s="86">
        <f t="shared" si="38"/>
        <v>13.2</v>
      </c>
      <c r="K443" s="84">
        <v>80</v>
      </c>
      <c r="L443" s="84">
        <v>7.5</v>
      </c>
      <c r="M443" s="86">
        <f t="shared" si="39"/>
        <v>13.125</v>
      </c>
      <c r="N443" s="86">
        <f t="shared" si="40"/>
        <v>84.8261818181818</v>
      </c>
      <c r="O443" s="72"/>
      <c r="P443" s="20"/>
      <c r="Q443" s="20"/>
      <c r="R443" s="20"/>
      <c r="S443" s="20"/>
    </row>
    <row r="444" spans="1:19">
      <c r="A444" s="4" t="s">
        <v>382</v>
      </c>
      <c r="B444" s="83">
        <v>80</v>
      </c>
      <c r="C444" s="84">
        <v>0</v>
      </c>
      <c r="D444" s="84">
        <f t="shared" si="36"/>
        <v>16</v>
      </c>
      <c r="E444" s="85">
        <v>85.3607727272727</v>
      </c>
      <c r="F444" s="98">
        <v>0</v>
      </c>
      <c r="G444" s="86">
        <f t="shared" si="37"/>
        <v>42.6803863636364</v>
      </c>
      <c r="H444" s="85">
        <v>91</v>
      </c>
      <c r="I444" s="84">
        <v>0</v>
      </c>
      <c r="J444" s="86">
        <f t="shared" si="38"/>
        <v>13.65</v>
      </c>
      <c r="K444" s="84">
        <v>80</v>
      </c>
      <c r="L444" s="84">
        <v>23</v>
      </c>
      <c r="M444" s="86">
        <f t="shared" si="39"/>
        <v>15.45</v>
      </c>
      <c r="N444" s="86">
        <f t="shared" si="40"/>
        <v>87.7803863636364</v>
      </c>
      <c r="O444" s="72"/>
      <c r="P444" s="20"/>
      <c r="Q444" s="20"/>
      <c r="R444" s="20"/>
      <c r="S444" s="20"/>
    </row>
    <row r="445" spans="1:19">
      <c r="A445" s="4" t="s">
        <v>383</v>
      </c>
      <c r="B445" s="83">
        <v>80</v>
      </c>
      <c r="C445" s="84">
        <v>0</v>
      </c>
      <c r="D445" s="84">
        <f t="shared" si="36"/>
        <v>16</v>
      </c>
      <c r="E445" s="85">
        <v>87.6677727272727</v>
      </c>
      <c r="F445" s="98">
        <v>0</v>
      </c>
      <c r="G445" s="86">
        <f t="shared" si="37"/>
        <v>43.8338863636364</v>
      </c>
      <c r="H445" s="85">
        <v>88</v>
      </c>
      <c r="I445" s="84">
        <v>0</v>
      </c>
      <c r="J445" s="86">
        <f t="shared" si="38"/>
        <v>13.2</v>
      </c>
      <c r="K445" s="84">
        <v>80</v>
      </c>
      <c r="L445" s="84">
        <v>29.5</v>
      </c>
      <c r="M445" s="86">
        <f t="shared" si="39"/>
        <v>16.425</v>
      </c>
      <c r="N445" s="86">
        <f t="shared" si="40"/>
        <v>89.4588863636364</v>
      </c>
      <c r="O445" s="72"/>
      <c r="P445" s="20"/>
      <c r="Q445" s="20"/>
      <c r="R445" s="20"/>
      <c r="S445" s="20"/>
    </row>
    <row r="446" spans="1:19">
      <c r="A446" s="4" t="s">
        <v>384</v>
      </c>
      <c r="B446" s="83">
        <v>80</v>
      </c>
      <c r="C446" s="84">
        <v>7</v>
      </c>
      <c r="D446" s="84">
        <f t="shared" si="36"/>
        <v>17.4</v>
      </c>
      <c r="E446" s="85">
        <v>90.9179090909091</v>
      </c>
      <c r="F446" s="98">
        <v>0</v>
      </c>
      <c r="G446" s="86">
        <f t="shared" si="37"/>
        <v>45.4589545454546</v>
      </c>
      <c r="H446" s="85">
        <v>95</v>
      </c>
      <c r="I446" s="84">
        <v>3</v>
      </c>
      <c r="J446" s="86">
        <f t="shared" si="38"/>
        <v>14.7</v>
      </c>
      <c r="K446" s="84">
        <v>80</v>
      </c>
      <c r="L446" s="84">
        <v>41.5</v>
      </c>
      <c r="M446" s="86">
        <f t="shared" si="39"/>
        <v>18.225</v>
      </c>
      <c r="N446" s="86">
        <f t="shared" si="40"/>
        <v>95.7839545454545</v>
      </c>
      <c r="O446" s="72"/>
      <c r="P446" s="20"/>
      <c r="Q446" s="20"/>
      <c r="R446" s="20"/>
      <c r="S446" s="20"/>
    </row>
    <row r="447" spans="1:19">
      <c r="A447" s="4" t="s">
        <v>385</v>
      </c>
      <c r="B447" s="83">
        <v>80</v>
      </c>
      <c r="C447" s="84">
        <v>0</v>
      </c>
      <c r="D447" s="84">
        <f t="shared" si="36"/>
        <v>16</v>
      </c>
      <c r="E447" s="85">
        <v>84.0811363636364</v>
      </c>
      <c r="F447" s="98">
        <v>0</v>
      </c>
      <c r="G447" s="86">
        <f t="shared" si="37"/>
        <v>42.0405681818182</v>
      </c>
      <c r="H447" s="85">
        <v>84</v>
      </c>
      <c r="I447" s="84">
        <v>0</v>
      </c>
      <c r="J447" s="86">
        <f t="shared" si="38"/>
        <v>12.6</v>
      </c>
      <c r="K447" s="84">
        <v>80</v>
      </c>
      <c r="L447" s="84">
        <v>7.5</v>
      </c>
      <c r="M447" s="86">
        <f t="shared" si="39"/>
        <v>13.125</v>
      </c>
      <c r="N447" s="86">
        <f t="shared" si="40"/>
        <v>83.7655681818182</v>
      </c>
      <c r="O447" s="72"/>
      <c r="P447" s="20"/>
      <c r="Q447" s="20"/>
      <c r="R447" s="20"/>
      <c r="S447" s="20"/>
    </row>
    <row r="448" spans="1:19">
      <c r="A448" s="4" t="s">
        <v>386</v>
      </c>
      <c r="B448" s="83">
        <v>80</v>
      </c>
      <c r="C448" s="84">
        <v>0</v>
      </c>
      <c r="D448" s="84">
        <f t="shared" si="36"/>
        <v>16</v>
      </c>
      <c r="E448" s="85">
        <v>83.6159545454545</v>
      </c>
      <c r="F448" s="98">
        <v>0</v>
      </c>
      <c r="G448" s="86">
        <f t="shared" si="37"/>
        <v>41.8079772727272</v>
      </c>
      <c r="H448" s="85">
        <v>89.5</v>
      </c>
      <c r="I448" s="84">
        <v>0</v>
      </c>
      <c r="J448" s="86">
        <f t="shared" si="38"/>
        <v>13.425</v>
      </c>
      <c r="K448" s="84">
        <v>80</v>
      </c>
      <c r="L448" s="84">
        <v>0</v>
      </c>
      <c r="M448" s="86">
        <f t="shared" si="39"/>
        <v>12</v>
      </c>
      <c r="N448" s="86">
        <f t="shared" si="40"/>
        <v>83.2329772727273</v>
      </c>
      <c r="O448" s="72"/>
      <c r="P448" s="20"/>
      <c r="Q448" s="20"/>
      <c r="R448" s="20"/>
      <c r="S448" s="20"/>
    </row>
    <row r="449" spans="1:19">
      <c r="A449" s="4" t="s">
        <v>387</v>
      </c>
      <c r="B449" s="83">
        <v>80</v>
      </c>
      <c r="C449" s="84">
        <v>0</v>
      </c>
      <c r="D449" s="84">
        <f t="shared" si="36"/>
        <v>16</v>
      </c>
      <c r="E449" s="85">
        <v>83.5170909090909</v>
      </c>
      <c r="F449" s="98">
        <v>0</v>
      </c>
      <c r="G449" s="86">
        <f t="shared" si="37"/>
        <v>41.7585454545454</v>
      </c>
      <c r="H449" s="85">
        <v>89</v>
      </c>
      <c r="I449" s="84">
        <v>0</v>
      </c>
      <c r="J449" s="86">
        <f t="shared" si="38"/>
        <v>13.35</v>
      </c>
      <c r="K449" s="84">
        <v>80</v>
      </c>
      <c r="L449" s="84">
        <v>0</v>
      </c>
      <c r="M449" s="86">
        <f t="shared" si="39"/>
        <v>12</v>
      </c>
      <c r="N449" s="86">
        <f t="shared" si="40"/>
        <v>83.1085454545454</v>
      </c>
      <c r="O449" s="72"/>
      <c r="P449" s="20"/>
      <c r="Q449" s="20"/>
      <c r="R449" s="20"/>
      <c r="S449" s="20"/>
    </row>
    <row r="450" spans="1:19">
      <c r="A450" s="4" t="s">
        <v>388</v>
      </c>
      <c r="B450" s="83">
        <v>80</v>
      </c>
      <c r="C450" s="84">
        <v>0</v>
      </c>
      <c r="D450" s="84">
        <f t="shared" si="36"/>
        <v>16</v>
      </c>
      <c r="E450" s="85">
        <v>80.5129545454545</v>
      </c>
      <c r="F450" s="98">
        <v>0</v>
      </c>
      <c r="G450" s="86">
        <f t="shared" si="37"/>
        <v>40.2564772727273</v>
      </c>
      <c r="H450" s="85">
        <v>89.5</v>
      </c>
      <c r="I450" s="84">
        <v>0</v>
      </c>
      <c r="J450" s="86">
        <f t="shared" si="38"/>
        <v>13.425</v>
      </c>
      <c r="K450" s="84">
        <v>80</v>
      </c>
      <c r="L450" s="84">
        <v>0</v>
      </c>
      <c r="M450" s="86">
        <f t="shared" si="39"/>
        <v>12</v>
      </c>
      <c r="N450" s="86">
        <f t="shared" si="40"/>
        <v>81.6814772727272</v>
      </c>
      <c r="O450" s="72"/>
      <c r="P450" s="20"/>
      <c r="Q450" s="20"/>
      <c r="R450" s="20"/>
      <c r="S450" s="20"/>
    </row>
    <row r="451" spans="1:19">
      <c r="A451" s="4" t="s">
        <v>389</v>
      </c>
      <c r="B451" s="83">
        <v>80</v>
      </c>
      <c r="C451" s="84">
        <v>0</v>
      </c>
      <c r="D451" s="84">
        <f t="shared" si="36"/>
        <v>16</v>
      </c>
      <c r="E451" s="85">
        <v>80.4645454545455</v>
      </c>
      <c r="F451" s="98">
        <v>0</v>
      </c>
      <c r="G451" s="86">
        <f t="shared" si="37"/>
        <v>40.2322727272728</v>
      </c>
      <c r="H451" s="85">
        <v>89</v>
      </c>
      <c r="I451" s="84">
        <v>0</v>
      </c>
      <c r="J451" s="86">
        <f t="shared" si="38"/>
        <v>13.35</v>
      </c>
      <c r="K451" s="84">
        <v>80</v>
      </c>
      <c r="L451" s="84">
        <v>0</v>
      </c>
      <c r="M451" s="86">
        <f t="shared" si="39"/>
        <v>12</v>
      </c>
      <c r="N451" s="86">
        <f t="shared" si="40"/>
        <v>81.5822727272728</v>
      </c>
      <c r="O451" s="72"/>
      <c r="P451" s="20"/>
      <c r="Q451" s="20"/>
      <c r="R451" s="20"/>
      <c r="S451" s="20"/>
    </row>
    <row r="452" spans="1:19">
      <c r="A452" s="4" t="s">
        <v>390</v>
      </c>
      <c r="B452" s="83">
        <v>80</v>
      </c>
      <c r="C452" s="84">
        <v>0</v>
      </c>
      <c r="D452" s="84">
        <f t="shared" si="36"/>
        <v>16</v>
      </c>
      <c r="E452" s="85">
        <v>85.1844545454545</v>
      </c>
      <c r="F452" s="98">
        <v>0</v>
      </c>
      <c r="G452" s="86">
        <f t="shared" si="37"/>
        <v>42.5922272727272</v>
      </c>
      <c r="H452" s="85">
        <v>87</v>
      </c>
      <c r="I452" s="84">
        <v>0</v>
      </c>
      <c r="J452" s="86">
        <f t="shared" si="38"/>
        <v>13.05</v>
      </c>
      <c r="K452" s="84">
        <v>80</v>
      </c>
      <c r="L452" s="84">
        <v>0</v>
      </c>
      <c r="M452" s="86">
        <f t="shared" si="39"/>
        <v>12</v>
      </c>
      <c r="N452" s="86">
        <f t="shared" si="40"/>
        <v>83.6422272727272</v>
      </c>
      <c r="O452" s="72"/>
      <c r="P452" s="20"/>
      <c r="Q452" s="20"/>
      <c r="R452" s="20"/>
      <c r="S452" s="20"/>
    </row>
    <row r="453" spans="1:19">
      <c r="A453" s="4" t="s">
        <v>391</v>
      </c>
      <c r="B453" s="83">
        <v>80</v>
      </c>
      <c r="C453" s="84">
        <v>0</v>
      </c>
      <c r="D453" s="84">
        <f t="shared" si="36"/>
        <v>16</v>
      </c>
      <c r="E453" s="85">
        <v>82.8533181818182</v>
      </c>
      <c r="F453" s="98">
        <v>0</v>
      </c>
      <c r="G453" s="86">
        <f t="shared" si="37"/>
        <v>41.4266590909091</v>
      </c>
      <c r="H453" s="85">
        <v>82.5</v>
      </c>
      <c r="I453" s="84">
        <v>0</v>
      </c>
      <c r="J453" s="86">
        <f t="shared" si="38"/>
        <v>12.375</v>
      </c>
      <c r="K453" s="84">
        <v>80</v>
      </c>
      <c r="L453" s="84">
        <v>0</v>
      </c>
      <c r="M453" s="86">
        <f t="shared" si="39"/>
        <v>12</v>
      </c>
      <c r="N453" s="86">
        <f t="shared" si="40"/>
        <v>81.8016590909091</v>
      </c>
      <c r="O453" s="72"/>
      <c r="P453" s="20"/>
      <c r="Q453" s="20"/>
      <c r="R453" s="20"/>
      <c r="S453" s="20"/>
    </row>
    <row r="454" spans="1:19">
      <c r="A454" s="4" t="s">
        <v>392</v>
      </c>
      <c r="B454" s="83">
        <v>80</v>
      </c>
      <c r="C454" s="84">
        <v>0</v>
      </c>
      <c r="D454" s="84">
        <f t="shared" si="36"/>
        <v>16</v>
      </c>
      <c r="E454" s="85">
        <v>85.5984545454546</v>
      </c>
      <c r="F454" s="98">
        <v>0</v>
      </c>
      <c r="G454" s="86">
        <f t="shared" si="37"/>
        <v>42.7992272727273</v>
      </c>
      <c r="H454" s="85">
        <v>90.5</v>
      </c>
      <c r="I454" s="84">
        <v>0</v>
      </c>
      <c r="J454" s="86">
        <f t="shared" si="38"/>
        <v>13.575</v>
      </c>
      <c r="K454" s="84">
        <v>80</v>
      </c>
      <c r="L454" s="84">
        <v>0</v>
      </c>
      <c r="M454" s="86">
        <f t="shared" si="39"/>
        <v>12</v>
      </c>
      <c r="N454" s="86">
        <f t="shared" si="40"/>
        <v>84.3742272727273</v>
      </c>
      <c r="O454" s="72"/>
      <c r="P454" s="20"/>
      <c r="Q454" s="20"/>
      <c r="R454" s="20"/>
      <c r="S454" s="20"/>
    </row>
    <row r="455" spans="1:19">
      <c r="A455" s="4" t="s">
        <v>393</v>
      </c>
      <c r="B455" s="83">
        <v>80</v>
      </c>
      <c r="C455" s="84">
        <v>0</v>
      </c>
      <c r="D455" s="84">
        <f t="shared" si="36"/>
        <v>16</v>
      </c>
      <c r="E455" s="85">
        <v>85.2831363636364</v>
      </c>
      <c r="F455" s="98">
        <v>0</v>
      </c>
      <c r="G455" s="86">
        <f t="shared" si="37"/>
        <v>42.6415681818182</v>
      </c>
      <c r="H455" s="85">
        <v>89</v>
      </c>
      <c r="I455" s="84">
        <v>0</v>
      </c>
      <c r="J455" s="86">
        <f t="shared" si="38"/>
        <v>13.35</v>
      </c>
      <c r="K455" s="84">
        <v>80</v>
      </c>
      <c r="L455" s="84">
        <v>23.5</v>
      </c>
      <c r="M455" s="86">
        <f t="shared" si="39"/>
        <v>15.525</v>
      </c>
      <c r="N455" s="86">
        <f t="shared" si="40"/>
        <v>87.5165681818182</v>
      </c>
      <c r="O455" s="72"/>
      <c r="P455" s="20"/>
      <c r="Q455" s="20"/>
      <c r="R455" s="20"/>
      <c r="S455" s="20"/>
    </row>
    <row r="456" spans="1:19">
      <c r="A456" s="4" t="s">
        <v>394</v>
      </c>
      <c r="B456" s="83">
        <v>80</v>
      </c>
      <c r="C456" s="84">
        <v>0</v>
      </c>
      <c r="D456" s="84">
        <f t="shared" si="36"/>
        <v>16</v>
      </c>
      <c r="E456" s="85">
        <v>82.5546363636364</v>
      </c>
      <c r="F456" s="98">
        <v>0</v>
      </c>
      <c r="G456" s="86">
        <f t="shared" si="37"/>
        <v>41.2773181818182</v>
      </c>
      <c r="H456" s="85">
        <v>87.5</v>
      </c>
      <c r="I456" s="84">
        <v>0</v>
      </c>
      <c r="J456" s="86">
        <f t="shared" si="38"/>
        <v>13.125</v>
      </c>
      <c r="K456" s="84">
        <v>80</v>
      </c>
      <c r="L456" s="84">
        <v>0</v>
      </c>
      <c r="M456" s="86">
        <f t="shared" si="39"/>
        <v>12</v>
      </c>
      <c r="N456" s="86">
        <f t="shared" si="40"/>
        <v>82.4023181818182</v>
      </c>
      <c r="O456" s="72"/>
      <c r="P456" s="20"/>
      <c r="Q456" s="20"/>
      <c r="R456" s="20"/>
      <c r="S456" s="20"/>
    </row>
    <row r="457" spans="1:19">
      <c r="A457" s="4" t="s">
        <v>395</v>
      </c>
      <c r="B457" s="83">
        <v>80</v>
      </c>
      <c r="C457" s="84">
        <v>0</v>
      </c>
      <c r="D457" s="84">
        <f t="shared" si="36"/>
        <v>16</v>
      </c>
      <c r="E457" s="85">
        <v>86.1921818181818</v>
      </c>
      <c r="F457" s="98">
        <v>0</v>
      </c>
      <c r="G457" s="86">
        <f t="shared" si="37"/>
        <v>43.0960909090909</v>
      </c>
      <c r="H457" s="85">
        <v>92</v>
      </c>
      <c r="I457" s="84">
        <v>0</v>
      </c>
      <c r="J457" s="86">
        <f t="shared" si="38"/>
        <v>13.8</v>
      </c>
      <c r="K457" s="84">
        <v>80</v>
      </c>
      <c r="L457" s="84">
        <v>0</v>
      </c>
      <c r="M457" s="86">
        <f t="shared" si="39"/>
        <v>12</v>
      </c>
      <c r="N457" s="86">
        <f t="shared" si="40"/>
        <v>84.8960909090909</v>
      </c>
      <c r="O457" s="72"/>
      <c r="P457" s="20"/>
      <c r="Q457" s="20"/>
      <c r="R457" s="20"/>
      <c r="S457" s="20"/>
    </row>
    <row r="458" spans="1:19">
      <c r="A458" s="4" t="s">
        <v>396</v>
      </c>
      <c r="B458" s="83">
        <v>80</v>
      </c>
      <c r="C458" s="84">
        <v>0</v>
      </c>
      <c r="D458" s="84">
        <f t="shared" si="36"/>
        <v>16</v>
      </c>
      <c r="E458" s="85">
        <v>80.363</v>
      </c>
      <c r="F458" s="98">
        <v>0</v>
      </c>
      <c r="G458" s="86">
        <f t="shared" si="37"/>
        <v>40.1815</v>
      </c>
      <c r="H458" s="85">
        <v>91.5</v>
      </c>
      <c r="I458" s="84">
        <v>0</v>
      </c>
      <c r="J458" s="86">
        <f t="shared" si="38"/>
        <v>13.725</v>
      </c>
      <c r="K458" s="84">
        <v>80</v>
      </c>
      <c r="L458" s="84">
        <v>0</v>
      </c>
      <c r="M458" s="86">
        <f t="shared" si="39"/>
        <v>12</v>
      </c>
      <c r="N458" s="86">
        <f t="shared" si="40"/>
        <v>81.9065</v>
      </c>
      <c r="O458" s="72"/>
      <c r="P458" s="20"/>
      <c r="Q458" s="20"/>
      <c r="R458" s="20"/>
      <c r="S458" s="20"/>
    </row>
    <row r="459" spans="1:19">
      <c r="A459" s="4" t="s">
        <v>397</v>
      </c>
      <c r="B459" s="83">
        <v>80</v>
      </c>
      <c r="C459" s="84">
        <v>4</v>
      </c>
      <c r="D459" s="84">
        <f t="shared" si="36"/>
        <v>16.8</v>
      </c>
      <c r="E459" s="85">
        <v>87.7971818181818</v>
      </c>
      <c r="F459" s="98">
        <v>0</v>
      </c>
      <c r="G459" s="86">
        <f t="shared" si="37"/>
        <v>43.8985909090909</v>
      </c>
      <c r="H459" s="85">
        <v>89</v>
      </c>
      <c r="I459" s="84">
        <v>1</v>
      </c>
      <c r="J459" s="86">
        <f t="shared" si="38"/>
        <v>13.5</v>
      </c>
      <c r="K459" s="84">
        <v>80</v>
      </c>
      <c r="L459" s="84">
        <v>59.5</v>
      </c>
      <c r="M459" s="86">
        <f t="shared" si="39"/>
        <v>20.925</v>
      </c>
      <c r="N459" s="86">
        <f t="shared" si="40"/>
        <v>95.1235909090909</v>
      </c>
      <c r="O459" s="72"/>
      <c r="P459" s="20"/>
      <c r="Q459" s="20"/>
      <c r="R459" s="20"/>
      <c r="S459" s="20"/>
    </row>
    <row r="460" spans="1:19">
      <c r="A460" s="4" t="s">
        <v>398</v>
      </c>
      <c r="B460" s="83">
        <v>80</v>
      </c>
      <c r="C460" s="84">
        <v>7</v>
      </c>
      <c r="D460" s="84">
        <f t="shared" si="36"/>
        <v>17.4</v>
      </c>
      <c r="E460" s="85">
        <v>89.1331818181818</v>
      </c>
      <c r="F460" s="98">
        <v>0</v>
      </c>
      <c r="G460" s="86">
        <f t="shared" si="37"/>
        <v>44.5665909090909</v>
      </c>
      <c r="H460" s="85">
        <v>91.5</v>
      </c>
      <c r="I460" s="84">
        <v>0</v>
      </c>
      <c r="J460" s="86">
        <f t="shared" si="38"/>
        <v>13.725</v>
      </c>
      <c r="K460" s="84">
        <v>80</v>
      </c>
      <c r="L460" s="84">
        <v>51.5</v>
      </c>
      <c r="M460" s="86">
        <f t="shared" si="39"/>
        <v>19.725</v>
      </c>
      <c r="N460" s="86">
        <f t="shared" si="40"/>
        <v>95.4165909090909</v>
      </c>
      <c r="O460" s="72"/>
      <c r="P460" s="20"/>
      <c r="Q460" s="20"/>
      <c r="R460" s="20"/>
      <c r="S460" s="20"/>
    </row>
    <row r="461" spans="1:19">
      <c r="A461" s="4" t="s">
        <v>399</v>
      </c>
      <c r="B461" s="83">
        <v>80</v>
      </c>
      <c r="C461" s="84">
        <v>0</v>
      </c>
      <c r="D461" s="84">
        <f t="shared" si="36"/>
        <v>16</v>
      </c>
      <c r="E461" s="85">
        <v>84.0900909090909</v>
      </c>
      <c r="F461" s="98">
        <v>0</v>
      </c>
      <c r="G461" s="86">
        <f t="shared" si="37"/>
        <v>42.0450454545455</v>
      </c>
      <c r="H461" s="85">
        <v>86.5</v>
      </c>
      <c r="I461" s="84">
        <v>0</v>
      </c>
      <c r="J461" s="86">
        <f t="shared" si="38"/>
        <v>12.975</v>
      </c>
      <c r="K461" s="84">
        <v>80</v>
      </c>
      <c r="L461" s="84">
        <v>0</v>
      </c>
      <c r="M461" s="86">
        <f t="shared" si="39"/>
        <v>12</v>
      </c>
      <c r="N461" s="86">
        <f t="shared" si="40"/>
        <v>83.0200454545455</v>
      </c>
      <c r="O461" s="72"/>
      <c r="P461" s="20"/>
      <c r="Q461" s="20"/>
      <c r="R461" s="20"/>
      <c r="S461" s="20"/>
    </row>
    <row r="462" spans="1:19">
      <c r="A462" s="4" t="s">
        <v>400</v>
      </c>
      <c r="B462" s="83">
        <v>80</v>
      </c>
      <c r="C462" s="84">
        <v>0</v>
      </c>
      <c r="D462" s="84">
        <f t="shared" si="36"/>
        <v>16</v>
      </c>
      <c r="E462" s="85">
        <v>83.5736363636364</v>
      </c>
      <c r="F462" s="98">
        <v>0</v>
      </c>
      <c r="G462" s="86">
        <f t="shared" si="37"/>
        <v>41.7868181818182</v>
      </c>
      <c r="H462" s="85">
        <v>92</v>
      </c>
      <c r="I462" s="84">
        <v>0</v>
      </c>
      <c r="J462" s="86">
        <f t="shared" si="38"/>
        <v>13.8</v>
      </c>
      <c r="K462" s="84">
        <v>80</v>
      </c>
      <c r="L462" s="84">
        <v>0</v>
      </c>
      <c r="M462" s="86">
        <f t="shared" si="39"/>
        <v>12</v>
      </c>
      <c r="N462" s="86">
        <f t="shared" si="40"/>
        <v>83.5868181818182</v>
      </c>
      <c r="O462" s="72"/>
      <c r="P462" s="20"/>
      <c r="Q462" s="20"/>
      <c r="R462" s="20"/>
      <c r="S462" s="20"/>
    </row>
    <row r="463" spans="1:19">
      <c r="A463" s="4" t="s">
        <v>401</v>
      </c>
      <c r="B463" s="83">
        <v>80</v>
      </c>
      <c r="C463" s="84">
        <v>0</v>
      </c>
      <c r="D463" s="84">
        <f t="shared" si="36"/>
        <v>16</v>
      </c>
      <c r="E463" s="85">
        <v>83.3287272727273</v>
      </c>
      <c r="F463" s="98">
        <v>0</v>
      </c>
      <c r="G463" s="86">
        <f t="shared" si="37"/>
        <v>41.6643636363637</v>
      </c>
      <c r="H463" s="85">
        <v>89</v>
      </c>
      <c r="I463" s="84">
        <v>0</v>
      </c>
      <c r="J463" s="86">
        <f t="shared" si="38"/>
        <v>13.35</v>
      </c>
      <c r="K463" s="84">
        <v>80</v>
      </c>
      <c r="L463" s="84">
        <v>0</v>
      </c>
      <c r="M463" s="86">
        <f t="shared" si="39"/>
        <v>12</v>
      </c>
      <c r="N463" s="86">
        <f t="shared" si="40"/>
        <v>83.0143636363637</v>
      </c>
      <c r="O463" s="72"/>
      <c r="P463" s="20"/>
      <c r="Q463" s="20"/>
      <c r="R463" s="20"/>
      <c r="S463" s="20"/>
    </row>
    <row r="464" spans="1:19">
      <c r="A464" s="4" t="s">
        <v>402</v>
      </c>
      <c r="B464" s="83">
        <v>80</v>
      </c>
      <c r="C464" s="84">
        <v>7</v>
      </c>
      <c r="D464" s="84">
        <f t="shared" si="36"/>
        <v>17.4</v>
      </c>
      <c r="E464" s="85">
        <v>88.3153181818182</v>
      </c>
      <c r="F464" s="98">
        <v>0</v>
      </c>
      <c r="G464" s="86">
        <f t="shared" si="37"/>
        <v>44.1576590909091</v>
      </c>
      <c r="H464" s="85">
        <v>89</v>
      </c>
      <c r="I464" s="84">
        <v>3</v>
      </c>
      <c r="J464" s="86">
        <f t="shared" si="38"/>
        <v>13.8</v>
      </c>
      <c r="K464" s="84">
        <v>80</v>
      </c>
      <c r="L464" s="84">
        <v>100</v>
      </c>
      <c r="M464" s="86">
        <f t="shared" si="39"/>
        <v>27</v>
      </c>
      <c r="N464" s="86">
        <f t="shared" si="40"/>
        <v>102.357659090909</v>
      </c>
      <c r="O464" s="72"/>
      <c r="P464" s="20"/>
      <c r="Q464" s="20"/>
      <c r="R464" s="20"/>
      <c r="S464" s="20"/>
    </row>
    <row r="465" spans="1:19">
      <c r="A465" s="4" t="s">
        <v>403</v>
      </c>
      <c r="B465" s="83">
        <v>80</v>
      </c>
      <c r="C465" s="84">
        <v>0</v>
      </c>
      <c r="D465" s="84">
        <f t="shared" si="36"/>
        <v>16</v>
      </c>
      <c r="E465" s="85">
        <v>86.1056363636364</v>
      </c>
      <c r="F465" s="98">
        <v>0</v>
      </c>
      <c r="G465" s="86">
        <f t="shared" si="37"/>
        <v>43.0528181818182</v>
      </c>
      <c r="H465" s="85">
        <v>87</v>
      </c>
      <c r="I465" s="84">
        <v>0</v>
      </c>
      <c r="J465" s="86">
        <f t="shared" si="38"/>
        <v>13.05</v>
      </c>
      <c r="K465" s="84">
        <v>80</v>
      </c>
      <c r="L465" s="84">
        <v>14.5</v>
      </c>
      <c r="M465" s="86">
        <f t="shared" si="39"/>
        <v>14.175</v>
      </c>
      <c r="N465" s="86">
        <f t="shared" si="40"/>
        <v>86.2778181818182</v>
      </c>
      <c r="O465" s="72"/>
      <c r="P465" s="20"/>
      <c r="Q465" s="20"/>
      <c r="R465" s="20"/>
      <c r="S465" s="20"/>
    </row>
    <row r="466" spans="1:19">
      <c r="A466" s="4" t="s">
        <v>404</v>
      </c>
      <c r="B466" s="83">
        <v>80</v>
      </c>
      <c r="C466" s="84">
        <v>0</v>
      </c>
      <c r="D466" s="84">
        <f t="shared" si="36"/>
        <v>16</v>
      </c>
      <c r="E466" s="85">
        <v>83.6606363636364</v>
      </c>
      <c r="F466" s="98">
        <v>0</v>
      </c>
      <c r="G466" s="86">
        <f t="shared" si="37"/>
        <v>41.8303181818182</v>
      </c>
      <c r="H466" s="85">
        <v>93</v>
      </c>
      <c r="I466" s="84">
        <v>0</v>
      </c>
      <c r="J466" s="86">
        <f t="shared" si="38"/>
        <v>13.95</v>
      </c>
      <c r="K466" s="84">
        <v>80</v>
      </c>
      <c r="L466" s="84">
        <v>0</v>
      </c>
      <c r="M466" s="86">
        <f t="shared" si="39"/>
        <v>12</v>
      </c>
      <c r="N466" s="86">
        <f t="shared" si="40"/>
        <v>83.7803181818182</v>
      </c>
      <c r="O466" s="72"/>
      <c r="P466" s="20"/>
      <c r="Q466" s="20"/>
      <c r="R466" s="20"/>
      <c r="S466" s="20"/>
    </row>
    <row r="467" spans="1:19">
      <c r="A467" s="4" t="s">
        <v>405</v>
      </c>
      <c r="B467" s="83">
        <v>80</v>
      </c>
      <c r="C467" s="84">
        <v>0</v>
      </c>
      <c r="D467" s="84">
        <f t="shared" si="36"/>
        <v>16</v>
      </c>
      <c r="E467" s="85">
        <v>81.9447272727273</v>
      </c>
      <c r="F467" s="98">
        <v>0</v>
      </c>
      <c r="G467" s="86">
        <f t="shared" si="37"/>
        <v>40.9723636363637</v>
      </c>
      <c r="H467" s="85">
        <v>83</v>
      </c>
      <c r="I467" s="84">
        <v>0</v>
      </c>
      <c r="J467" s="86">
        <f t="shared" si="38"/>
        <v>12.45</v>
      </c>
      <c r="K467" s="84">
        <v>80</v>
      </c>
      <c r="L467" s="84">
        <v>0</v>
      </c>
      <c r="M467" s="86">
        <f t="shared" si="39"/>
        <v>12</v>
      </c>
      <c r="N467" s="86">
        <f t="shared" si="40"/>
        <v>81.4223636363637</v>
      </c>
      <c r="O467" s="72"/>
      <c r="P467" s="20"/>
      <c r="Q467" s="20"/>
      <c r="R467" s="20"/>
      <c r="S467" s="20"/>
    </row>
    <row r="468" spans="1:19">
      <c r="A468" s="4" t="s">
        <v>406</v>
      </c>
      <c r="B468" s="83">
        <v>80</v>
      </c>
      <c r="C468" s="84">
        <v>0</v>
      </c>
      <c r="D468" s="84">
        <f t="shared" si="36"/>
        <v>16</v>
      </c>
      <c r="E468" s="85">
        <v>84.7799545454545</v>
      </c>
      <c r="F468" s="98">
        <v>0</v>
      </c>
      <c r="G468" s="86">
        <f t="shared" si="37"/>
        <v>42.3899772727273</v>
      </c>
      <c r="H468" s="85">
        <v>92.5</v>
      </c>
      <c r="I468" s="84">
        <v>0</v>
      </c>
      <c r="J468" s="86">
        <f t="shared" si="38"/>
        <v>13.875</v>
      </c>
      <c r="K468" s="84">
        <v>80</v>
      </c>
      <c r="L468" s="84">
        <v>32.5</v>
      </c>
      <c r="M468" s="86">
        <f t="shared" si="39"/>
        <v>16.875</v>
      </c>
      <c r="N468" s="86">
        <f t="shared" si="40"/>
        <v>89.1399772727273</v>
      </c>
      <c r="O468" s="72"/>
      <c r="P468" s="20"/>
      <c r="Q468" s="20"/>
      <c r="R468" s="20"/>
      <c r="S468" s="20"/>
    </row>
    <row r="469" spans="1:19">
      <c r="A469" s="4" t="s">
        <v>407</v>
      </c>
      <c r="B469" s="83">
        <v>80</v>
      </c>
      <c r="C469" s="84">
        <v>0</v>
      </c>
      <c r="D469" s="84">
        <f t="shared" si="36"/>
        <v>16</v>
      </c>
      <c r="E469" s="85">
        <v>89.6912727272727</v>
      </c>
      <c r="F469" s="98">
        <v>0</v>
      </c>
      <c r="G469" s="86">
        <f t="shared" si="37"/>
        <v>44.8456363636364</v>
      </c>
      <c r="H469" s="85">
        <v>91.5</v>
      </c>
      <c r="I469" s="84">
        <v>0</v>
      </c>
      <c r="J469" s="86">
        <f t="shared" si="38"/>
        <v>13.725</v>
      </c>
      <c r="K469" s="84">
        <v>80</v>
      </c>
      <c r="L469" s="84">
        <v>21</v>
      </c>
      <c r="M469" s="86">
        <f t="shared" si="39"/>
        <v>15.15</v>
      </c>
      <c r="N469" s="86">
        <f t="shared" si="40"/>
        <v>89.7206363636363</v>
      </c>
      <c r="O469" s="72"/>
      <c r="P469" s="20"/>
      <c r="Q469" s="20"/>
      <c r="R469" s="20"/>
      <c r="S469" s="20"/>
    </row>
    <row r="470" spans="1:19">
      <c r="A470" s="4" t="s">
        <v>408</v>
      </c>
      <c r="B470" s="83">
        <v>80</v>
      </c>
      <c r="C470" s="84">
        <v>0</v>
      </c>
      <c r="D470" s="84">
        <f t="shared" si="36"/>
        <v>16</v>
      </c>
      <c r="E470" s="85">
        <v>86.4365454545455</v>
      </c>
      <c r="F470" s="98">
        <v>0</v>
      </c>
      <c r="G470" s="86">
        <f t="shared" si="37"/>
        <v>43.2182727272727</v>
      </c>
      <c r="H470" s="85">
        <v>95.5</v>
      </c>
      <c r="I470" s="84">
        <v>0</v>
      </c>
      <c r="J470" s="86">
        <f t="shared" si="38"/>
        <v>14.325</v>
      </c>
      <c r="K470" s="84">
        <v>80</v>
      </c>
      <c r="L470" s="84">
        <v>0</v>
      </c>
      <c r="M470" s="86">
        <f t="shared" si="39"/>
        <v>12</v>
      </c>
      <c r="N470" s="86">
        <f t="shared" si="40"/>
        <v>85.5432727272728</v>
      </c>
      <c r="O470" s="72"/>
      <c r="P470" s="20"/>
      <c r="Q470" s="20"/>
      <c r="R470" s="20"/>
      <c r="S470" s="20"/>
    </row>
    <row r="471" spans="1:19">
      <c r="A471" s="4" t="s">
        <v>409</v>
      </c>
      <c r="B471" s="84">
        <v>80</v>
      </c>
      <c r="C471" s="84">
        <v>0</v>
      </c>
      <c r="D471" s="84">
        <f t="shared" si="36"/>
        <v>16</v>
      </c>
      <c r="E471" s="85">
        <v>84.47</v>
      </c>
      <c r="F471" s="98">
        <v>0</v>
      </c>
      <c r="G471" s="86">
        <f t="shared" si="37"/>
        <v>42.235</v>
      </c>
      <c r="H471" s="85">
        <v>90.5</v>
      </c>
      <c r="I471" s="84">
        <v>0</v>
      </c>
      <c r="J471" s="86">
        <f t="shared" si="38"/>
        <v>13.575</v>
      </c>
      <c r="K471" s="84">
        <v>80</v>
      </c>
      <c r="L471" s="84">
        <v>0</v>
      </c>
      <c r="M471" s="86">
        <f t="shared" si="39"/>
        <v>12</v>
      </c>
      <c r="N471" s="86">
        <f t="shared" si="40"/>
        <v>83.81</v>
      </c>
      <c r="O471" s="72"/>
      <c r="P471" s="20"/>
      <c r="Q471" s="20"/>
      <c r="R471" s="20"/>
      <c r="S471" s="20"/>
    </row>
    <row r="472" spans="1:19">
      <c r="A472" s="4" t="s">
        <v>410</v>
      </c>
      <c r="B472" s="84">
        <v>80</v>
      </c>
      <c r="C472" s="84">
        <v>0</v>
      </c>
      <c r="D472" s="84">
        <f t="shared" si="36"/>
        <v>16</v>
      </c>
      <c r="E472" s="85">
        <v>81.7301363636364</v>
      </c>
      <c r="F472" s="98">
        <v>0</v>
      </c>
      <c r="G472" s="86">
        <f t="shared" si="37"/>
        <v>40.8650681818182</v>
      </c>
      <c r="H472" s="85">
        <v>91.5</v>
      </c>
      <c r="I472" s="84">
        <v>0</v>
      </c>
      <c r="J472" s="86">
        <f t="shared" si="38"/>
        <v>13.725</v>
      </c>
      <c r="K472" s="83">
        <v>80</v>
      </c>
      <c r="L472" s="84">
        <v>0</v>
      </c>
      <c r="M472" s="86">
        <f t="shared" si="39"/>
        <v>12</v>
      </c>
      <c r="N472" s="86">
        <f t="shared" si="40"/>
        <v>82.5900681818182</v>
      </c>
      <c r="O472" s="101"/>
      <c r="P472" s="20"/>
      <c r="Q472" s="20"/>
      <c r="R472" s="20"/>
      <c r="S472" s="20"/>
    </row>
    <row r="473" spans="1:19">
      <c r="A473" s="4" t="s">
        <v>411</v>
      </c>
      <c r="B473" s="84">
        <v>80</v>
      </c>
      <c r="C473" s="84">
        <v>0</v>
      </c>
      <c r="D473" s="84">
        <f t="shared" si="36"/>
        <v>16</v>
      </c>
      <c r="E473" s="100">
        <v>73.2127272727273</v>
      </c>
      <c r="F473" s="98">
        <v>0</v>
      </c>
      <c r="G473" s="86">
        <f t="shared" si="37"/>
        <v>36.6063636363637</v>
      </c>
      <c r="H473" s="85">
        <v>86</v>
      </c>
      <c r="I473" s="84">
        <v>0</v>
      </c>
      <c r="J473" s="86">
        <f t="shared" si="38"/>
        <v>12.9</v>
      </c>
      <c r="K473" s="84">
        <v>80</v>
      </c>
      <c r="L473" s="84">
        <v>0</v>
      </c>
      <c r="M473" s="86">
        <f t="shared" si="39"/>
        <v>12</v>
      </c>
      <c r="N473" s="86">
        <f t="shared" si="40"/>
        <v>77.5063636363637</v>
      </c>
      <c r="O473" s="101"/>
      <c r="P473" s="20"/>
      <c r="Q473" s="20"/>
      <c r="R473" s="20"/>
      <c r="S473" s="20"/>
    </row>
    <row r="476" spans="1:19">
      <c r="A476" s="67" t="s">
        <v>321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91"/>
    </row>
    <row r="477" spans="1:19">
      <c r="A477" s="69" t="s">
        <v>412</v>
      </c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92"/>
    </row>
    <row r="478" spans="1:19">
      <c r="A478" s="71" t="s">
        <v>2</v>
      </c>
      <c r="B478" s="72" t="s">
        <v>3</v>
      </c>
      <c r="C478" s="73"/>
      <c r="D478" s="73"/>
      <c r="E478" s="74" t="s">
        <v>4</v>
      </c>
      <c r="F478" s="96"/>
      <c r="G478" s="74"/>
      <c r="H478" s="72" t="s">
        <v>5</v>
      </c>
      <c r="I478" s="72"/>
      <c r="J478" s="74"/>
      <c r="K478" s="72" t="s">
        <v>6</v>
      </c>
      <c r="L478" s="72"/>
      <c r="M478" s="72"/>
      <c r="N478" s="88" t="s">
        <v>323</v>
      </c>
      <c r="O478" s="71" t="s">
        <v>203</v>
      </c>
      <c r="P478" s="20"/>
      <c r="Q478" s="20"/>
      <c r="R478" s="20"/>
      <c r="S478" s="20"/>
    </row>
    <row r="479" ht="42" spans="1:19">
      <c r="A479" s="71"/>
      <c r="B479" s="75" t="s">
        <v>12</v>
      </c>
      <c r="C479" s="75" t="s">
        <v>13</v>
      </c>
      <c r="D479" s="76">
        <v>0.2</v>
      </c>
      <c r="E479" s="77" t="s">
        <v>324</v>
      </c>
      <c r="F479" s="97" t="s">
        <v>13</v>
      </c>
      <c r="G479" s="74">
        <v>0.5</v>
      </c>
      <c r="H479" s="75" t="s">
        <v>12</v>
      </c>
      <c r="I479" s="89" t="s">
        <v>13</v>
      </c>
      <c r="J479" s="74">
        <v>0.15</v>
      </c>
      <c r="K479" s="89" t="s">
        <v>12</v>
      </c>
      <c r="L479" s="89" t="s">
        <v>13</v>
      </c>
      <c r="M479" s="76">
        <v>0.15</v>
      </c>
      <c r="N479" s="88"/>
      <c r="O479" s="71"/>
      <c r="P479" s="20"/>
      <c r="Q479" s="20"/>
      <c r="R479" s="20"/>
      <c r="S479" s="20"/>
    </row>
    <row r="480" ht="42" spans="1:19">
      <c r="A480" s="71"/>
      <c r="B480" s="78" t="s">
        <v>325</v>
      </c>
      <c r="C480" s="75" t="s">
        <v>18</v>
      </c>
      <c r="D480" s="75" t="s">
        <v>19</v>
      </c>
      <c r="E480" s="77" t="s">
        <v>20</v>
      </c>
      <c r="F480" s="97" t="s">
        <v>18</v>
      </c>
      <c r="G480" s="79" t="s">
        <v>19</v>
      </c>
      <c r="H480" s="75" t="s">
        <v>20</v>
      </c>
      <c r="I480" s="75" t="s">
        <v>18</v>
      </c>
      <c r="J480" s="90" t="s">
        <v>19</v>
      </c>
      <c r="K480" s="89" t="s">
        <v>325</v>
      </c>
      <c r="L480" s="75" t="s">
        <v>21</v>
      </c>
      <c r="M480" s="75" t="s">
        <v>19</v>
      </c>
      <c r="N480" s="88"/>
      <c r="O480" s="71"/>
      <c r="P480" s="20"/>
      <c r="Q480" s="20"/>
      <c r="R480" s="20"/>
      <c r="S480" s="20"/>
    </row>
    <row r="481" spans="1:19">
      <c r="A481" s="4" t="s">
        <v>413</v>
      </c>
      <c r="B481" s="83">
        <v>80</v>
      </c>
      <c r="C481" s="83">
        <v>0</v>
      </c>
      <c r="D481" s="84">
        <f t="shared" ref="D481:D525" si="41">(B481+C481)*0.2</f>
        <v>16</v>
      </c>
      <c r="E481" s="85">
        <v>80.3037272727273</v>
      </c>
      <c r="F481" s="98">
        <v>0</v>
      </c>
      <c r="G481" s="86">
        <f t="shared" ref="G481:G525" si="42">E481*0.5</f>
        <v>40.1518636363637</v>
      </c>
      <c r="H481" s="83">
        <v>84.6</v>
      </c>
      <c r="I481" s="83">
        <v>0</v>
      </c>
      <c r="J481" s="86">
        <f t="shared" ref="J481:J525" si="43">(H481+I481)*0.15</f>
        <v>12.69</v>
      </c>
      <c r="K481" s="84">
        <v>80</v>
      </c>
      <c r="L481" s="83">
        <v>14</v>
      </c>
      <c r="M481" s="84">
        <f t="shared" ref="M481:M525" si="44">(K481+L481)*0.15</f>
        <v>14.1</v>
      </c>
      <c r="N481" s="86">
        <f t="shared" ref="N481:N525" si="45">M481+J481+G481+D481</f>
        <v>82.9418636363636</v>
      </c>
      <c r="O481" s="72"/>
      <c r="P481" s="20"/>
      <c r="Q481" s="20"/>
      <c r="R481" s="20"/>
      <c r="S481" s="20"/>
    </row>
    <row r="482" spans="1:19">
      <c r="A482" s="4" t="s">
        <v>414</v>
      </c>
      <c r="B482" s="83">
        <v>80</v>
      </c>
      <c r="C482" s="83">
        <v>0</v>
      </c>
      <c r="D482" s="84">
        <f t="shared" si="41"/>
        <v>16</v>
      </c>
      <c r="E482" s="85">
        <v>81.688</v>
      </c>
      <c r="F482" s="98">
        <v>0</v>
      </c>
      <c r="G482" s="86">
        <f t="shared" si="42"/>
        <v>40.844</v>
      </c>
      <c r="H482" s="83">
        <v>89.5</v>
      </c>
      <c r="I482" s="83">
        <v>0</v>
      </c>
      <c r="J482" s="86">
        <f t="shared" si="43"/>
        <v>13.425</v>
      </c>
      <c r="K482" s="84">
        <v>80</v>
      </c>
      <c r="L482" s="83">
        <v>0</v>
      </c>
      <c r="M482" s="84">
        <f t="shared" si="44"/>
        <v>12</v>
      </c>
      <c r="N482" s="86">
        <f t="shared" si="45"/>
        <v>82.269</v>
      </c>
      <c r="O482" s="72"/>
      <c r="P482" s="20"/>
      <c r="Q482" s="20"/>
      <c r="R482" s="20"/>
      <c r="S482" s="20"/>
    </row>
    <row r="483" spans="1:19">
      <c r="A483" s="4" t="s">
        <v>415</v>
      </c>
      <c r="B483" s="83">
        <v>80</v>
      </c>
      <c r="C483" s="83">
        <v>0</v>
      </c>
      <c r="D483" s="84">
        <f t="shared" si="41"/>
        <v>16</v>
      </c>
      <c r="E483" s="85">
        <v>83.2385909090909</v>
      </c>
      <c r="F483" s="98">
        <v>0</v>
      </c>
      <c r="G483" s="86">
        <f t="shared" si="42"/>
        <v>41.6192954545455</v>
      </c>
      <c r="H483" s="83">
        <v>87.7</v>
      </c>
      <c r="I483" s="83">
        <v>0</v>
      </c>
      <c r="J483" s="86">
        <f t="shared" si="43"/>
        <v>13.155</v>
      </c>
      <c r="K483" s="84">
        <v>80</v>
      </c>
      <c r="L483" s="83">
        <v>0</v>
      </c>
      <c r="M483" s="84">
        <f t="shared" si="44"/>
        <v>12</v>
      </c>
      <c r="N483" s="86">
        <f t="shared" si="45"/>
        <v>82.7742954545455</v>
      </c>
      <c r="O483" s="72"/>
      <c r="P483" s="20"/>
      <c r="Q483" s="20"/>
      <c r="R483" s="20"/>
      <c r="S483" s="20"/>
    </row>
    <row r="484" spans="1:19">
      <c r="A484" s="4" t="s">
        <v>416</v>
      </c>
      <c r="B484" s="83">
        <v>80</v>
      </c>
      <c r="C484" s="83">
        <v>0</v>
      </c>
      <c r="D484" s="84">
        <f t="shared" si="41"/>
        <v>16</v>
      </c>
      <c r="E484" s="85">
        <v>79.9739090909091</v>
      </c>
      <c r="F484" s="98">
        <v>0</v>
      </c>
      <c r="G484" s="86">
        <f t="shared" si="42"/>
        <v>39.9869545454546</v>
      </c>
      <c r="H484" s="83">
        <v>84.9</v>
      </c>
      <c r="I484" s="83">
        <v>0</v>
      </c>
      <c r="J484" s="86">
        <f t="shared" si="43"/>
        <v>12.735</v>
      </c>
      <c r="K484" s="84">
        <v>80</v>
      </c>
      <c r="L484" s="83">
        <v>0</v>
      </c>
      <c r="M484" s="84">
        <f t="shared" si="44"/>
        <v>12</v>
      </c>
      <c r="N484" s="86">
        <f t="shared" si="45"/>
        <v>80.7219545454546</v>
      </c>
      <c r="O484" s="72"/>
      <c r="P484" s="20"/>
      <c r="Q484" s="20"/>
      <c r="R484" s="20"/>
      <c r="S484" s="20"/>
    </row>
    <row r="485" spans="1:19">
      <c r="A485" s="4" t="s">
        <v>417</v>
      </c>
      <c r="B485" s="83">
        <v>80</v>
      </c>
      <c r="C485" s="83">
        <v>0</v>
      </c>
      <c r="D485" s="84">
        <f t="shared" si="41"/>
        <v>16</v>
      </c>
      <c r="E485" s="85">
        <v>78.1932272727273</v>
      </c>
      <c r="F485" s="98">
        <v>0</v>
      </c>
      <c r="G485" s="86">
        <f t="shared" si="42"/>
        <v>39.0966136363636</v>
      </c>
      <c r="H485" s="83">
        <v>83.6</v>
      </c>
      <c r="I485" s="83">
        <v>0</v>
      </c>
      <c r="J485" s="86">
        <f t="shared" si="43"/>
        <v>12.54</v>
      </c>
      <c r="K485" s="84">
        <v>80</v>
      </c>
      <c r="L485" s="83">
        <v>0</v>
      </c>
      <c r="M485" s="84">
        <f t="shared" si="44"/>
        <v>12</v>
      </c>
      <c r="N485" s="86">
        <f t="shared" si="45"/>
        <v>79.6366136363636</v>
      </c>
      <c r="O485" s="72"/>
      <c r="P485" s="20"/>
      <c r="Q485" s="20"/>
      <c r="R485" s="20"/>
      <c r="S485" s="20"/>
    </row>
    <row r="486" spans="1:19">
      <c r="A486" s="4" t="s">
        <v>418</v>
      </c>
      <c r="B486" s="83">
        <v>80</v>
      </c>
      <c r="C486" s="83">
        <v>0</v>
      </c>
      <c r="D486" s="84">
        <f t="shared" si="41"/>
        <v>16</v>
      </c>
      <c r="E486" s="85">
        <v>76.521</v>
      </c>
      <c r="F486" s="98">
        <v>0</v>
      </c>
      <c r="G486" s="86">
        <f t="shared" si="42"/>
        <v>38.2605</v>
      </c>
      <c r="H486" s="83">
        <v>87</v>
      </c>
      <c r="I486" s="83">
        <v>0</v>
      </c>
      <c r="J486" s="86">
        <f t="shared" si="43"/>
        <v>13.05</v>
      </c>
      <c r="K486" s="84">
        <v>80</v>
      </c>
      <c r="L486" s="83">
        <v>0</v>
      </c>
      <c r="M486" s="84">
        <f t="shared" si="44"/>
        <v>12</v>
      </c>
      <c r="N486" s="86">
        <f t="shared" si="45"/>
        <v>79.3105</v>
      </c>
      <c r="O486" s="72"/>
      <c r="P486" s="20"/>
      <c r="Q486" s="20"/>
      <c r="R486" s="20"/>
      <c r="S486" s="20"/>
    </row>
    <row r="487" spans="1:19">
      <c r="A487" s="4" t="s">
        <v>419</v>
      </c>
      <c r="B487" s="83">
        <v>80</v>
      </c>
      <c r="C487" s="83">
        <v>0</v>
      </c>
      <c r="D487" s="84">
        <f t="shared" si="41"/>
        <v>16</v>
      </c>
      <c r="E487" s="85">
        <v>80.1875454545454</v>
      </c>
      <c r="F487" s="98">
        <v>0</v>
      </c>
      <c r="G487" s="86">
        <f t="shared" si="42"/>
        <v>40.0937727272727</v>
      </c>
      <c r="H487" s="83">
        <v>83.6</v>
      </c>
      <c r="I487" s="83">
        <v>0</v>
      </c>
      <c r="J487" s="86">
        <f t="shared" si="43"/>
        <v>12.54</v>
      </c>
      <c r="K487" s="84">
        <v>80</v>
      </c>
      <c r="L487" s="83">
        <v>0</v>
      </c>
      <c r="M487" s="84">
        <f t="shared" si="44"/>
        <v>12</v>
      </c>
      <c r="N487" s="86">
        <f t="shared" si="45"/>
        <v>80.6337727272727</v>
      </c>
      <c r="O487" s="72"/>
      <c r="P487" s="20"/>
      <c r="Q487" s="20"/>
      <c r="R487" s="20"/>
      <c r="S487" s="20"/>
    </row>
    <row r="488" spans="1:19">
      <c r="A488" s="4" t="s">
        <v>420</v>
      </c>
      <c r="B488" s="83">
        <v>80</v>
      </c>
      <c r="C488" s="83">
        <v>0</v>
      </c>
      <c r="D488" s="84">
        <f t="shared" si="41"/>
        <v>16</v>
      </c>
      <c r="E488" s="85">
        <v>74.5465909090909</v>
      </c>
      <c r="F488" s="98">
        <v>0</v>
      </c>
      <c r="G488" s="86">
        <f t="shared" si="42"/>
        <v>37.2732954545454</v>
      </c>
      <c r="H488" s="83">
        <v>84.2</v>
      </c>
      <c r="I488" s="83">
        <v>0</v>
      </c>
      <c r="J488" s="86">
        <f t="shared" si="43"/>
        <v>12.63</v>
      </c>
      <c r="K488" s="84">
        <v>80</v>
      </c>
      <c r="L488" s="83">
        <v>0</v>
      </c>
      <c r="M488" s="84">
        <f t="shared" si="44"/>
        <v>12</v>
      </c>
      <c r="N488" s="86">
        <f t="shared" si="45"/>
        <v>77.9032954545455</v>
      </c>
      <c r="O488" s="72"/>
      <c r="P488" s="20"/>
      <c r="Q488" s="20"/>
      <c r="R488" s="20"/>
      <c r="S488" s="20"/>
    </row>
    <row r="489" spans="1:19">
      <c r="A489" s="4" t="s">
        <v>421</v>
      </c>
      <c r="B489" s="83">
        <v>80</v>
      </c>
      <c r="C489" s="83">
        <v>0</v>
      </c>
      <c r="D489" s="84">
        <f t="shared" si="41"/>
        <v>16</v>
      </c>
      <c r="E489" s="85">
        <v>81.7190454545455</v>
      </c>
      <c r="F489" s="98">
        <v>0</v>
      </c>
      <c r="G489" s="86">
        <f t="shared" si="42"/>
        <v>40.8595227272727</v>
      </c>
      <c r="H489" s="83">
        <v>86.1</v>
      </c>
      <c r="I489" s="83">
        <v>0</v>
      </c>
      <c r="J489" s="86">
        <f t="shared" si="43"/>
        <v>12.915</v>
      </c>
      <c r="K489" s="84">
        <v>80</v>
      </c>
      <c r="L489" s="83">
        <v>0</v>
      </c>
      <c r="M489" s="84">
        <f t="shared" si="44"/>
        <v>12</v>
      </c>
      <c r="N489" s="86">
        <f t="shared" si="45"/>
        <v>81.7745227272727</v>
      </c>
      <c r="O489" s="72"/>
      <c r="P489" s="20"/>
      <c r="Q489" s="20"/>
      <c r="R489" s="20"/>
      <c r="S489" s="20"/>
    </row>
    <row r="490" spans="1:19">
      <c r="A490" s="4" t="s">
        <v>422</v>
      </c>
      <c r="B490" s="83">
        <v>80</v>
      </c>
      <c r="C490" s="83">
        <v>0</v>
      </c>
      <c r="D490" s="84">
        <f t="shared" si="41"/>
        <v>16</v>
      </c>
      <c r="E490" s="85">
        <v>73.1682727272727</v>
      </c>
      <c r="F490" s="98">
        <v>0</v>
      </c>
      <c r="G490" s="86">
        <f t="shared" si="42"/>
        <v>36.5841363636363</v>
      </c>
      <c r="H490" s="83">
        <v>88.8</v>
      </c>
      <c r="I490" s="83">
        <v>0</v>
      </c>
      <c r="J490" s="86">
        <f t="shared" si="43"/>
        <v>13.32</v>
      </c>
      <c r="K490" s="84">
        <v>80</v>
      </c>
      <c r="L490" s="83">
        <v>0</v>
      </c>
      <c r="M490" s="84">
        <f t="shared" si="44"/>
        <v>12</v>
      </c>
      <c r="N490" s="86">
        <f t="shared" si="45"/>
        <v>77.9041363636364</v>
      </c>
      <c r="O490" s="72"/>
      <c r="P490" s="20"/>
      <c r="Q490" s="20"/>
      <c r="R490" s="20"/>
      <c r="S490" s="20"/>
    </row>
    <row r="491" spans="1:19">
      <c r="A491" s="4" t="s">
        <v>423</v>
      </c>
      <c r="B491" s="83">
        <v>80</v>
      </c>
      <c r="C491" s="83">
        <v>4</v>
      </c>
      <c r="D491" s="84">
        <f t="shared" si="41"/>
        <v>16.8</v>
      </c>
      <c r="E491" s="85">
        <v>87.2714090909091</v>
      </c>
      <c r="F491" s="98">
        <v>0</v>
      </c>
      <c r="G491" s="86">
        <f t="shared" si="42"/>
        <v>43.6357045454546</v>
      </c>
      <c r="H491" s="83">
        <v>90.5</v>
      </c>
      <c r="I491" s="83">
        <v>0</v>
      </c>
      <c r="J491" s="86">
        <f t="shared" si="43"/>
        <v>13.575</v>
      </c>
      <c r="K491" s="84">
        <v>80</v>
      </c>
      <c r="L491" s="83">
        <v>55</v>
      </c>
      <c r="M491" s="84">
        <f t="shared" si="44"/>
        <v>20.25</v>
      </c>
      <c r="N491" s="86">
        <f t="shared" si="45"/>
        <v>94.2607045454545</v>
      </c>
      <c r="O491" s="72"/>
      <c r="P491" s="20"/>
      <c r="Q491" s="20"/>
      <c r="R491" s="20"/>
      <c r="S491" s="20"/>
    </row>
    <row r="492" spans="1:19">
      <c r="A492" s="4" t="s">
        <v>424</v>
      </c>
      <c r="B492" s="83">
        <v>80</v>
      </c>
      <c r="C492" s="83">
        <v>0</v>
      </c>
      <c r="D492" s="84">
        <f t="shared" si="41"/>
        <v>16</v>
      </c>
      <c r="E492" s="85">
        <v>87.9600454545455</v>
      </c>
      <c r="F492" s="98">
        <v>0</v>
      </c>
      <c r="G492" s="86">
        <f t="shared" si="42"/>
        <v>43.9800227272727</v>
      </c>
      <c r="H492" s="83">
        <v>86.1</v>
      </c>
      <c r="I492" s="83">
        <v>0</v>
      </c>
      <c r="J492" s="86">
        <f t="shared" si="43"/>
        <v>12.915</v>
      </c>
      <c r="K492" s="84">
        <v>80</v>
      </c>
      <c r="L492" s="83">
        <v>4</v>
      </c>
      <c r="M492" s="84">
        <f t="shared" si="44"/>
        <v>12.6</v>
      </c>
      <c r="N492" s="86">
        <f t="shared" si="45"/>
        <v>85.4950227272728</v>
      </c>
      <c r="O492" s="72"/>
      <c r="P492" s="20"/>
      <c r="Q492" s="20"/>
      <c r="R492" s="20"/>
      <c r="S492" s="20"/>
    </row>
    <row r="493" spans="1:19">
      <c r="A493" s="4" t="s">
        <v>425</v>
      </c>
      <c r="B493" s="83">
        <v>80</v>
      </c>
      <c r="C493" s="83">
        <v>0</v>
      </c>
      <c r="D493" s="84">
        <f t="shared" si="41"/>
        <v>16</v>
      </c>
      <c r="E493" s="85">
        <v>83.9155</v>
      </c>
      <c r="F493" s="98">
        <v>0</v>
      </c>
      <c r="G493" s="86">
        <f t="shared" si="42"/>
        <v>41.95775</v>
      </c>
      <c r="H493" s="83">
        <v>90.5</v>
      </c>
      <c r="I493" s="83">
        <v>0</v>
      </c>
      <c r="J493" s="86">
        <f t="shared" si="43"/>
        <v>13.575</v>
      </c>
      <c r="K493" s="84">
        <v>80</v>
      </c>
      <c r="L493" s="83">
        <v>0</v>
      </c>
      <c r="M493" s="84">
        <f t="shared" si="44"/>
        <v>12</v>
      </c>
      <c r="N493" s="86">
        <f t="shared" si="45"/>
        <v>83.53275</v>
      </c>
      <c r="O493" s="72"/>
      <c r="P493" s="20"/>
      <c r="Q493" s="20"/>
      <c r="R493" s="20"/>
      <c r="S493" s="20"/>
    </row>
    <row r="494" spans="1:19">
      <c r="A494" s="4" t="s">
        <v>426</v>
      </c>
      <c r="B494" s="83">
        <v>80</v>
      </c>
      <c r="C494" s="83">
        <v>0</v>
      </c>
      <c r="D494" s="84">
        <f t="shared" si="41"/>
        <v>16</v>
      </c>
      <c r="E494" s="85">
        <v>79.5632272727273</v>
      </c>
      <c r="F494" s="98">
        <v>0</v>
      </c>
      <c r="G494" s="86">
        <f t="shared" si="42"/>
        <v>39.7816136363637</v>
      </c>
      <c r="H494" s="83">
        <v>86.4</v>
      </c>
      <c r="I494" s="83">
        <v>0</v>
      </c>
      <c r="J494" s="86">
        <f t="shared" si="43"/>
        <v>12.96</v>
      </c>
      <c r="K494" s="84">
        <v>80</v>
      </c>
      <c r="L494" s="83">
        <v>0</v>
      </c>
      <c r="M494" s="84">
        <f t="shared" si="44"/>
        <v>12</v>
      </c>
      <c r="N494" s="86">
        <f t="shared" si="45"/>
        <v>80.7416136363637</v>
      </c>
      <c r="O494" s="72"/>
      <c r="P494" s="20"/>
      <c r="Q494" s="20"/>
      <c r="R494" s="20"/>
      <c r="S494" s="20"/>
    </row>
    <row r="495" spans="1:19">
      <c r="A495" s="4" t="s">
        <v>427</v>
      </c>
      <c r="B495" s="83">
        <v>80</v>
      </c>
      <c r="C495" s="83">
        <v>0</v>
      </c>
      <c r="D495" s="84">
        <f t="shared" si="41"/>
        <v>16</v>
      </c>
      <c r="E495" s="85">
        <v>71.4481363636364</v>
      </c>
      <c r="F495" s="98">
        <v>0</v>
      </c>
      <c r="G495" s="86">
        <f t="shared" si="42"/>
        <v>35.7240681818182</v>
      </c>
      <c r="H495" s="83">
        <v>84.5</v>
      </c>
      <c r="I495" s="83">
        <v>0</v>
      </c>
      <c r="J495" s="86">
        <f t="shared" si="43"/>
        <v>12.675</v>
      </c>
      <c r="K495" s="84">
        <v>80</v>
      </c>
      <c r="L495" s="83">
        <v>0</v>
      </c>
      <c r="M495" s="84">
        <f t="shared" si="44"/>
        <v>12</v>
      </c>
      <c r="N495" s="86">
        <f t="shared" si="45"/>
        <v>76.3990681818182</v>
      </c>
      <c r="O495" s="72"/>
      <c r="P495" s="20"/>
      <c r="Q495" s="20"/>
      <c r="R495" s="20"/>
      <c r="S495" s="20"/>
    </row>
    <row r="496" spans="1:19">
      <c r="A496" s="4" t="s">
        <v>428</v>
      </c>
      <c r="B496" s="83">
        <v>80</v>
      </c>
      <c r="C496" s="83">
        <v>0</v>
      </c>
      <c r="D496" s="84">
        <f t="shared" si="41"/>
        <v>16</v>
      </c>
      <c r="E496" s="85">
        <v>81.3532272727273</v>
      </c>
      <c r="F496" s="98">
        <v>0</v>
      </c>
      <c r="G496" s="86">
        <f t="shared" si="42"/>
        <v>40.6766136363636</v>
      </c>
      <c r="H496" s="83">
        <v>86.7</v>
      </c>
      <c r="I496" s="83">
        <v>0</v>
      </c>
      <c r="J496" s="86">
        <f t="shared" si="43"/>
        <v>13.005</v>
      </c>
      <c r="K496" s="84">
        <v>80</v>
      </c>
      <c r="L496" s="83">
        <v>7</v>
      </c>
      <c r="M496" s="84">
        <f t="shared" si="44"/>
        <v>13.05</v>
      </c>
      <c r="N496" s="86">
        <f t="shared" si="45"/>
        <v>82.7316136363636</v>
      </c>
      <c r="O496" s="72"/>
      <c r="P496" s="20"/>
      <c r="Q496" s="20"/>
      <c r="R496" s="20"/>
      <c r="S496" s="20"/>
    </row>
    <row r="497" spans="1:19">
      <c r="A497" s="4" t="s">
        <v>429</v>
      </c>
      <c r="B497" s="83">
        <v>80</v>
      </c>
      <c r="C497" s="83">
        <v>3</v>
      </c>
      <c r="D497" s="84">
        <f t="shared" si="41"/>
        <v>16.6</v>
      </c>
      <c r="E497" s="85">
        <v>86.7051363636364</v>
      </c>
      <c r="F497" s="98">
        <v>0</v>
      </c>
      <c r="G497" s="86">
        <f t="shared" si="42"/>
        <v>43.3525681818182</v>
      </c>
      <c r="H497" s="83">
        <v>88.6</v>
      </c>
      <c r="I497" s="83">
        <v>0</v>
      </c>
      <c r="J497" s="86">
        <f t="shared" si="43"/>
        <v>13.29</v>
      </c>
      <c r="K497" s="84">
        <v>80</v>
      </c>
      <c r="L497" s="83">
        <v>53</v>
      </c>
      <c r="M497" s="84">
        <f t="shared" si="44"/>
        <v>19.95</v>
      </c>
      <c r="N497" s="86">
        <f t="shared" si="45"/>
        <v>93.1925681818182</v>
      </c>
      <c r="O497" s="72"/>
      <c r="P497" s="20"/>
      <c r="Q497" s="20"/>
      <c r="R497" s="20"/>
      <c r="S497" s="20"/>
    </row>
    <row r="498" spans="1:19">
      <c r="A498" s="4" t="s">
        <v>430</v>
      </c>
      <c r="B498" s="83">
        <v>80</v>
      </c>
      <c r="C498" s="83">
        <v>0</v>
      </c>
      <c r="D498" s="84">
        <f t="shared" si="41"/>
        <v>16</v>
      </c>
      <c r="E498" s="85">
        <v>82.3778181818182</v>
      </c>
      <c r="F498" s="98">
        <v>0</v>
      </c>
      <c r="G498" s="86">
        <f t="shared" si="42"/>
        <v>41.1889090909091</v>
      </c>
      <c r="H498" s="83">
        <v>87</v>
      </c>
      <c r="I498" s="83">
        <v>0</v>
      </c>
      <c r="J498" s="86">
        <f t="shared" si="43"/>
        <v>13.05</v>
      </c>
      <c r="K498" s="84">
        <v>80</v>
      </c>
      <c r="L498" s="83">
        <v>0</v>
      </c>
      <c r="M498" s="84">
        <f t="shared" si="44"/>
        <v>12</v>
      </c>
      <c r="N498" s="86">
        <f t="shared" si="45"/>
        <v>82.2389090909091</v>
      </c>
      <c r="O498" s="72"/>
      <c r="P498" s="20"/>
      <c r="Q498" s="20"/>
      <c r="R498" s="20"/>
      <c r="S498" s="20"/>
    </row>
    <row r="499" spans="1:19">
      <c r="A499" s="4" t="s">
        <v>431</v>
      </c>
      <c r="B499" s="83">
        <v>80</v>
      </c>
      <c r="C499" s="83">
        <v>0</v>
      </c>
      <c r="D499" s="84">
        <f t="shared" si="41"/>
        <v>16</v>
      </c>
      <c r="E499" s="85">
        <v>86.7665909090909</v>
      </c>
      <c r="F499" s="98">
        <v>0</v>
      </c>
      <c r="G499" s="86">
        <f t="shared" si="42"/>
        <v>43.3832954545454</v>
      </c>
      <c r="H499" s="83">
        <v>90.6</v>
      </c>
      <c r="I499" s="83">
        <v>0</v>
      </c>
      <c r="J499" s="86">
        <f t="shared" si="43"/>
        <v>13.59</v>
      </c>
      <c r="K499" s="84">
        <v>80</v>
      </c>
      <c r="L499" s="83">
        <v>41</v>
      </c>
      <c r="M499" s="84">
        <f t="shared" si="44"/>
        <v>18.15</v>
      </c>
      <c r="N499" s="86">
        <f t="shared" si="45"/>
        <v>91.1232954545454</v>
      </c>
      <c r="O499" s="72"/>
      <c r="P499" s="20"/>
      <c r="Q499" s="20"/>
      <c r="R499" s="20"/>
      <c r="S499" s="20"/>
    </row>
    <row r="500" spans="1:19">
      <c r="A500" s="4" t="s">
        <v>432</v>
      </c>
      <c r="B500" s="83">
        <v>80</v>
      </c>
      <c r="C500" s="83">
        <v>0</v>
      </c>
      <c r="D500" s="84">
        <f t="shared" si="41"/>
        <v>16</v>
      </c>
      <c r="E500" s="85">
        <v>80.0742272727273</v>
      </c>
      <c r="F500" s="98">
        <v>0</v>
      </c>
      <c r="G500" s="86">
        <f t="shared" si="42"/>
        <v>40.0371136363636</v>
      </c>
      <c r="H500" s="83">
        <v>88.9</v>
      </c>
      <c r="I500" s="83">
        <v>0</v>
      </c>
      <c r="J500" s="86">
        <f t="shared" si="43"/>
        <v>13.335</v>
      </c>
      <c r="K500" s="84">
        <v>80</v>
      </c>
      <c r="L500" s="83">
        <v>0</v>
      </c>
      <c r="M500" s="84">
        <f t="shared" si="44"/>
        <v>12</v>
      </c>
      <c r="N500" s="86">
        <f t="shared" si="45"/>
        <v>81.3721136363637</v>
      </c>
      <c r="O500" s="72"/>
      <c r="P500" s="20"/>
      <c r="Q500" s="20"/>
      <c r="R500" s="20"/>
      <c r="S500" s="20"/>
    </row>
    <row r="501" spans="1:19">
      <c r="A501" s="4" t="s">
        <v>433</v>
      </c>
      <c r="B501" s="83">
        <v>80</v>
      </c>
      <c r="C501" s="83">
        <v>0</v>
      </c>
      <c r="D501" s="84">
        <f t="shared" si="41"/>
        <v>16</v>
      </c>
      <c r="E501" s="85">
        <v>88.1401818181818</v>
      </c>
      <c r="F501" s="98">
        <v>0</v>
      </c>
      <c r="G501" s="86">
        <f t="shared" si="42"/>
        <v>44.0700909090909</v>
      </c>
      <c r="H501" s="83">
        <v>88.5</v>
      </c>
      <c r="I501" s="83">
        <v>0</v>
      </c>
      <c r="J501" s="86">
        <f t="shared" si="43"/>
        <v>13.275</v>
      </c>
      <c r="K501" s="84">
        <v>80</v>
      </c>
      <c r="L501" s="83">
        <v>7</v>
      </c>
      <c r="M501" s="84">
        <f t="shared" si="44"/>
        <v>13.05</v>
      </c>
      <c r="N501" s="86">
        <f t="shared" si="45"/>
        <v>86.3950909090909</v>
      </c>
      <c r="O501" s="72"/>
      <c r="P501" s="20"/>
      <c r="Q501" s="20"/>
      <c r="R501" s="20"/>
      <c r="S501" s="20"/>
    </row>
    <row r="502" spans="1:19">
      <c r="A502" s="4" t="s">
        <v>434</v>
      </c>
      <c r="B502" s="83">
        <v>80</v>
      </c>
      <c r="C502" s="83">
        <v>0</v>
      </c>
      <c r="D502" s="84">
        <f t="shared" si="41"/>
        <v>16</v>
      </c>
      <c r="E502" s="85">
        <v>85.0799090909091</v>
      </c>
      <c r="F502" s="98">
        <v>0</v>
      </c>
      <c r="G502" s="86">
        <f t="shared" si="42"/>
        <v>42.5399545454545</v>
      </c>
      <c r="H502" s="83">
        <v>87.1</v>
      </c>
      <c r="I502" s="83">
        <v>0</v>
      </c>
      <c r="J502" s="86">
        <f t="shared" si="43"/>
        <v>13.065</v>
      </c>
      <c r="K502" s="84">
        <v>80</v>
      </c>
      <c r="L502" s="83">
        <v>32</v>
      </c>
      <c r="M502" s="84">
        <f t="shared" si="44"/>
        <v>16.8</v>
      </c>
      <c r="N502" s="86">
        <f t="shared" si="45"/>
        <v>88.4049545454546</v>
      </c>
      <c r="O502" s="72"/>
      <c r="P502" s="20"/>
      <c r="Q502" s="20"/>
      <c r="R502" s="20"/>
      <c r="S502" s="20"/>
    </row>
    <row r="503" spans="1:19">
      <c r="A503" s="4" t="s">
        <v>435</v>
      </c>
      <c r="B503" s="83">
        <v>80</v>
      </c>
      <c r="C503" s="83">
        <v>0</v>
      </c>
      <c r="D503" s="84">
        <f t="shared" si="41"/>
        <v>16</v>
      </c>
      <c r="E503" s="85">
        <v>79.545</v>
      </c>
      <c r="F503" s="98">
        <v>0</v>
      </c>
      <c r="G503" s="86">
        <f t="shared" si="42"/>
        <v>39.7725</v>
      </c>
      <c r="H503" s="83">
        <v>87.6</v>
      </c>
      <c r="I503" s="83">
        <v>0</v>
      </c>
      <c r="J503" s="86">
        <f t="shared" si="43"/>
        <v>13.14</v>
      </c>
      <c r="K503" s="84">
        <v>80</v>
      </c>
      <c r="L503" s="83">
        <v>0</v>
      </c>
      <c r="M503" s="84">
        <f t="shared" si="44"/>
        <v>12</v>
      </c>
      <c r="N503" s="86">
        <f t="shared" si="45"/>
        <v>80.9125</v>
      </c>
      <c r="O503" s="72"/>
      <c r="P503" s="20"/>
      <c r="Q503" s="20"/>
      <c r="R503" s="20"/>
      <c r="S503" s="20"/>
    </row>
    <row r="504" spans="1:19">
      <c r="A504" s="4" t="s">
        <v>436</v>
      </c>
      <c r="B504" s="83">
        <v>80</v>
      </c>
      <c r="C504" s="83">
        <v>0</v>
      </c>
      <c r="D504" s="84">
        <f t="shared" si="41"/>
        <v>16</v>
      </c>
      <c r="E504" s="85">
        <v>66.6429090909091</v>
      </c>
      <c r="F504" s="98">
        <v>0</v>
      </c>
      <c r="G504" s="86">
        <f t="shared" si="42"/>
        <v>33.3214545454546</v>
      </c>
      <c r="H504" s="83">
        <v>84.2</v>
      </c>
      <c r="I504" s="83">
        <v>0</v>
      </c>
      <c r="J504" s="86">
        <f t="shared" si="43"/>
        <v>12.63</v>
      </c>
      <c r="K504" s="84">
        <v>80</v>
      </c>
      <c r="L504" s="83">
        <v>0</v>
      </c>
      <c r="M504" s="84">
        <f t="shared" si="44"/>
        <v>12</v>
      </c>
      <c r="N504" s="86">
        <f t="shared" si="45"/>
        <v>73.9514545454546</v>
      </c>
      <c r="O504" s="72"/>
      <c r="P504" s="20"/>
      <c r="Q504" s="20"/>
      <c r="R504" s="20"/>
      <c r="S504" s="20"/>
    </row>
    <row r="505" spans="1:19">
      <c r="A505" s="4" t="s">
        <v>437</v>
      </c>
      <c r="B505" s="83">
        <v>80</v>
      </c>
      <c r="C505" s="83">
        <v>0</v>
      </c>
      <c r="D505" s="84">
        <f t="shared" si="41"/>
        <v>16</v>
      </c>
      <c r="E505" s="85">
        <v>66.7847272727273</v>
      </c>
      <c r="F505" s="98">
        <v>0</v>
      </c>
      <c r="G505" s="86">
        <f t="shared" si="42"/>
        <v>33.3923636363636</v>
      </c>
      <c r="H505" s="83">
        <v>84.2</v>
      </c>
      <c r="I505" s="83">
        <v>0</v>
      </c>
      <c r="J505" s="86">
        <f t="shared" si="43"/>
        <v>12.63</v>
      </c>
      <c r="K505" s="84">
        <v>80</v>
      </c>
      <c r="L505" s="83">
        <v>0</v>
      </c>
      <c r="M505" s="84">
        <f t="shared" si="44"/>
        <v>12</v>
      </c>
      <c r="N505" s="86">
        <f t="shared" si="45"/>
        <v>74.0223636363637</v>
      </c>
      <c r="O505" s="72"/>
      <c r="P505" s="20"/>
      <c r="Q505" s="20"/>
      <c r="R505" s="20"/>
      <c r="S505" s="20"/>
    </row>
    <row r="506" spans="1:19">
      <c r="A506" s="4" t="s">
        <v>438</v>
      </c>
      <c r="B506" s="83">
        <v>80</v>
      </c>
      <c r="C506" s="83">
        <v>0</v>
      </c>
      <c r="D506" s="84">
        <f t="shared" si="41"/>
        <v>16</v>
      </c>
      <c r="E506" s="85">
        <v>86.3296818181818</v>
      </c>
      <c r="F506" s="98">
        <v>0</v>
      </c>
      <c r="G506" s="86">
        <f t="shared" si="42"/>
        <v>43.1648409090909</v>
      </c>
      <c r="H506" s="83">
        <v>87</v>
      </c>
      <c r="I506" s="83">
        <v>0</v>
      </c>
      <c r="J506" s="86">
        <f t="shared" si="43"/>
        <v>13.05</v>
      </c>
      <c r="K506" s="84">
        <v>80</v>
      </c>
      <c r="L506" s="83">
        <v>32</v>
      </c>
      <c r="M506" s="84">
        <f t="shared" si="44"/>
        <v>16.8</v>
      </c>
      <c r="N506" s="86">
        <f t="shared" si="45"/>
        <v>89.0148409090909</v>
      </c>
      <c r="O506" s="72"/>
      <c r="P506" s="20"/>
      <c r="Q506" s="20"/>
      <c r="R506" s="20"/>
      <c r="S506" s="20"/>
    </row>
    <row r="507" spans="1:19">
      <c r="A507" s="4" t="s">
        <v>439</v>
      </c>
      <c r="B507" s="83">
        <v>80</v>
      </c>
      <c r="C507" s="83">
        <v>4</v>
      </c>
      <c r="D507" s="84">
        <f t="shared" si="41"/>
        <v>16.8</v>
      </c>
      <c r="E507" s="85">
        <v>88.2415454545454</v>
      </c>
      <c r="F507" s="98">
        <v>0</v>
      </c>
      <c r="G507" s="86">
        <f t="shared" si="42"/>
        <v>44.1207727272727</v>
      </c>
      <c r="H507" s="83">
        <v>88.6</v>
      </c>
      <c r="I507" s="83">
        <v>0</v>
      </c>
      <c r="J507" s="86">
        <f t="shared" si="43"/>
        <v>13.29</v>
      </c>
      <c r="K507" s="84">
        <v>80</v>
      </c>
      <c r="L507" s="83">
        <v>36</v>
      </c>
      <c r="M507" s="84">
        <f t="shared" si="44"/>
        <v>17.4</v>
      </c>
      <c r="N507" s="86">
        <f t="shared" si="45"/>
        <v>91.6107727272727</v>
      </c>
      <c r="O507" s="72"/>
      <c r="P507" s="20"/>
      <c r="Q507" s="20"/>
      <c r="R507" s="20"/>
      <c r="S507" s="20"/>
    </row>
    <row r="508" spans="1:19">
      <c r="A508" s="4" t="s">
        <v>440</v>
      </c>
      <c r="B508" s="83">
        <v>80</v>
      </c>
      <c r="C508" s="83">
        <v>0</v>
      </c>
      <c r="D508" s="84">
        <f t="shared" si="41"/>
        <v>16</v>
      </c>
      <c r="E508" s="85">
        <v>84.9442272727273</v>
      </c>
      <c r="F508" s="98">
        <v>0</v>
      </c>
      <c r="G508" s="86">
        <f t="shared" si="42"/>
        <v>42.4721136363637</v>
      </c>
      <c r="H508" s="83">
        <v>87.4</v>
      </c>
      <c r="I508" s="83">
        <v>0</v>
      </c>
      <c r="J508" s="86">
        <f t="shared" si="43"/>
        <v>13.11</v>
      </c>
      <c r="K508" s="84">
        <v>80</v>
      </c>
      <c r="L508" s="83">
        <v>14</v>
      </c>
      <c r="M508" s="84">
        <f t="shared" si="44"/>
        <v>14.1</v>
      </c>
      <c r="N508" s="86">
        <f t="shared" si="45"/>
        <v>85.6821136363637</v>
      </c>
      <c r="O508" s="72"/>
      <c r="P508" s="20"/>
      <c r="Q508" s="20"/>
      <c r="R508" s="20"/>
      <c r="S508" s="20"/>
    </row>
    <row r="509" spans="1:19">
      <c r="A509" s="4" t="s">
        <v>441</v>
      </c>
      <c r="B509" s="83">
        <v>80</v>
      </c>
      <c r="C509" s="83">
        <v>0</v>
      </c>
      <c r="D509" s="84">
        <f t="shared" si="41"/>
        <v>16</v>
      </c>
      <c r="E509" s="85">
        <v>85.4254090909091</v>
      </c>
      <c r="F509" s="98">
        <v>0</v>
      </c>
      <c r="G509" s="86">
        <f t="shared" si="42"/>
        <v>42.7127045454545</v>
      </c>
      <c r="H509" s="83">
        <v>87</v>
      </c>
      <c r="I509" s="83">
        <v>0</v>
      </c>
      <c r="J509" s="86">
        <f t="shared" si="43"/>
        <v>13.05</v>
      </c>
      <c r="K509" s="84">
        <v>80</v>
      </c>
      <c r="L509" s="83">
        <v>13</v>
      </c>
      <c r="M509" s="84">
        <f t="shared" si="44"/>
        <v>13.95</v>
      </c>
      <c r="N509" s="86">
        <f t="shared" si="45"/>
        <v>85.7127045454546</v>
      </c>
      <c r="O509" s="72"/>
      <c r="P509" s="20"/>
      <c r="Q509" s="20"/>
      <c r="R509" s="20"/>
      <c r="S509" s="20"/>
    </row>
    <row r="510" spans="1:19">
      <c r="A510" s="4" t="s">
        <v>442</v>
      </c>
      <c r="B510" s="83">
        <v>80</v>
      </c>
      <c r="C510" s="83">
        <v>0</v>
      </c>
      <c r="D510" s="84">
        <f t="shared" si="41"/>
        <v>16</v>
      </c>
      <c r="E510" s="85">
        <v>78.0848181818182</v>
      </c>
      <c r="F510" s="98">
        <v>0</v>
      </c>
      <c r="G510" s="86">
        <f t="shared" si="42"/>
        <v>39.0424090909091</v>
      </c>
      <c r="H510" s="83">
        <v>89.4</v>
      </c>
      <c r="I510" s="83">
        <v>0</v>
      </c>
      <c r="J510" s="86">
        <f t="shared" si="43"/>
        <v>13.41</v>
      </c>
      <c r="K510" s="84">
        <v>80</v>
      </c>
      <c r="L510" s="83">
        <v>0</v>
      </c>
      <c r="M510" s="84">
        <f t="shared" si="44"/>
        <v>12</v>
      </c>
      <c r="N510" s="86">
        <f t="shared" si="45"/>
        <v>80.4524090909091</v>
      </c>
      <c r="O510" s="72"/>
      <c r="P510" s="20"/>
      <c r="Q510" s="20"/>
      <c r="R510" s="20"/>
      <c r="S510" s="20"/>
    </row>
    <row r="511" spans="1:19">
      <c r="A511" s="4" t="s">
        <v>443</v>
      </c>
      <c r="B511" s="83">
        <v>80</v>
      </c>
      <c r="C511" s="83">
        <v>0</v>
      </c>
      <c r="D511" s="84">
        <f t="shared" si="41"/>
        <v>16</v>
      </c>
      <c r="E511" s="85">
        <v>69.3939090909091</v>
      </c>
      <c r="F511" s="98">
        <v>0</v>
      </c>
      <c r="G511" s="86">
        <f t="shared" si="42"/>
        <v>34.6969545454546</v>
      </c>
      <c r="H511" s="83">
        <v>87</v>
      </c>
      <c r="I511" s="83">
        <v>0</v>
      </c>
      <c r="J511" s="86">
        <f t="shared" si="43"/>
        <v>13.05</v>
      </c>
      <c r="K511" s="84">
        <v>80</v>
      </c>
      <c r="L511" s="83">
        <v>0</v>
      </c>
      <c r="M511" s="84">
        <f t="shared" si="44"/>
        <v>12</v>
      </c>
      <c r="N511" s="86">
        <f t="shared" si="45"/>
        <v>75.7469545454545</v>
      </c>
      <c r="O511" s="72"/>
      <c r="P511" s="20"/>
      <c r="Q511" s="20"/>
      <c r="R511" s="20"/>
      <c r="S511" s="20"/>
    </row>
    <row r="512" spans="1:19">
      <c r="A512" s="4" t="s">
        <v>444</v>
      </c>
      <c r="B512" s="83">
        <v>80</v>
      </c>
      <c r="C512" s="83">
        <v>0</v>
      </c>
      <c r="D512" s="84">
        <f t="shared" si="41"/>
        <v>16</v>
      </c>
      <c r="E512" s="85">
        <v>87.5778181818182</v>
      </c>
      <c r="F512" s="98">
        <v>0</v>
      </c>
      <c r="G512" s="86">
        <f t="shared" si="42"/>
        <v>43.7889090909091</v>
      </c>
      <c r="H512" s="83">
        <v>89.6</v>
      </c>
      <c r="I512" s="83">
        <v>0</v>
      </c>
      <c r="J512" s="86">
        <f t="shared" si="43"/>
        <v>13.44</v>
      </c>
      <c r="K512" s="84">
        <v>80</v>
      </c>
      <c r="L512" s="83">
        <v>14</v>
      </c>
      <c r="M512" s="84">
        <f t="shared" si="44"/>
        <v>14.1</v>
      </c>
      <c r="N512" s="86">
        <f t="shared" si="45"/>
        <v>87.3289090909091</v>
      </c>
      <c r="O512" s="72"/>
      <c r="P512" s="20"/>
      <c r="Q512" s="20"/>
      <c r="R512" s="20"/>
      <c r="S512" s="20"/>
    </row>
    <row r="513" spans="1:19">
      <c r="A513" s="4" t="s">
        <v>445</v>
      </c>
      <c r="B513" s="83">
        <v>80</v>
      </c>
      <c r="C513" s="83">
        <v>0</v>
      </c>
      <c r="D513" s="84">
        <f t="shared" si="41"/>
        <v>16</v>
      </c>
      <c r="E513" s="85">
        <v>87.9147272727273</v>
      </c>
      <c r="F513" s="98">
        <v>0</v>
      </c>
      <c r="G513" s="86">
        <f t="shared" si="42"/>
        <v>43.9573636363637</v>
      </c>
      <c r="H513" s="83">
        <v>90.2</v>
      </c>
      <c r="I513" s="83">
        <v>0</v>
      </c>
      <c r="J513" s="86">
        <f t="shared" si="43"/>
        <v>13.53</v>
      </c>
      <c r="K513" s="84">
        <v>80</v>
      </c>
      <c r="L513" s="83">
        <v>13</v>
      </c>
      <c r="M513" s="84">
        <f t="shared" si="44"/>
        <v>13.95</v>
      </c>
      <c r="N513" s="86">
        <f t="shared" si="45"/>
        <v>87.4373636363636</v>
      </c>
      <c r="O513" s="72"/>
      <c r="P513" s="20"/>
      <c r="Q513" s="20"/>
      <c r="R513" s="20"/>
      <c r="S513" s="20"/>
    </row>
    <row r="514" spans="1:19">
      <c r="A514" s="4" t="s">
        <v>446</v>
      </c>
      <c r="B514" s="83">
        <v>80</v>
      </c>
      <c r="C514" s="83">
        <v>0</v>
      </c>
      <c r="D514" s="84">
        <f t="shared" si="41"/>
        <v>16</v>
      </c>
      <c r="E514" s="85">
        <v>83.8629545454545</v>
      </c>
      <c r="F514" s="98">
        <v>0</v>
      </c>
      <c r="G514" s="86">
        <f t="shared" si="42"/>
        <v>41.9314772727272</v>
      </c>
      <c r="H514" s="83">
        <v>90.8</v>
      </c>
      <c r="I514" s="83">
        <v>0</v>
      </c>
      <c r="J514" s="86">
        <f t="shared" si="43"/>
        <v>13.62</v>
      </c>
      <c r="K514" s="84">
        <v>80</v>
      </c>
      <c r="L514" s="83">
        <v>17</v>
      </c>
      <c r="M514" s="84">
        <f t="shared" si="44"/>
        <v>14.55</v>
      </c>
      <c r="N514" s="86">
        <f t="shared" si="45"/>
        <v>86.1014772727273</v>
      </c>
      <c r="O514" s="72"/>
      <c r="P514" s="20"/>
      <c r="Q514" s="20"/>
      <c r="R514" s="20"/>
      <c r="S514" s="20"/>
    </row>
    <row r="515" spans="1:19">
      <c r="A515" s="4" t="s">
        <v>447</v>
      </c>
      <c r="B515" s="83">
        <v>80</v>
      </c>
      <c r="C515" s="83">
        <v>4</v>
      </c>
      <c r="D515" s="84">
        <f t="shared" si="41"/>
        <v>16.8</v>
      </c>
      <c r="E515" s="85">
        <v>87.5131818181818</v>
      </c>
      <c r="F515" s="98">
        <v>0</v>
      </c>
      <c r="G515" s="86">
        <f t="shared" si="42"/>
        <v>43.7565909090909</v>
      </c>
      <c r="H515" s="83">
        <v>88</v>
      </c>
      <c r="I515" s="83">
        <v>0</v>
      </c>
      <c r="J515" s="86">
        <f t="shared" si="43"/>
        <v>13.2</v>
      </c>
      <c r="K515" s="84">
        <v>80</v>
      </c>
      <c r="L515" s="83">
        <v>25</v>
      </c>
      <c r="M515" s="84">
        <f t="shared" si="44"/>
        <v>15.75</v>
      </c>
      <c r="N515" s="86">
        <f t="shared" si="45"/>
        <v>89.5065909090909</v>
      </c>
      <c r="O515" s="72"/>
      <c r="P515" s="20"/>
      <c r="Q515" s="20"/>
      <c r="R515" s="20"/>
      <c r="S515" s="20"/>
    </row>
    <row r="516" spans="1:19">
      <c r="A516" s="4" t="s">
        <v>448</v>
      </c>
      <c r="B516" s="83">
        <v>80</v>
      </c>
      <c r="C516" s="83">
        <v>0</v>
      </c>
      <c r="D516" s="84">
        <f t="shared" si="41"/>
        <v>16</v>
      </c>
      <c r="E516" s="85">
        <v>81.3378636363636</v>
      </c>
      <c r="F516" s="98">
        <v>0</v>
      </c>
      <c r="G516" s="86">
        <f t="shared" si="42"/>
        <v>40.6689318181818</v>
      </c>
      <c r="H516" s="83">
        <v>85.5</v>
      </c>
      <c r="I516" s="83">
        <v>0</v>
      </c>
      <c r="J516" s="86">
        <f t="shared" si="43"/>
        <v>12.825</v>
      </c>
      <c r="K516" s="84">
        <v>80</v>
      </c>
      <c r="L516" s="83">
        <v>0</v>
      </c>
      <c r="M516" s="84">
        <f t="shared" si="44"/>
        <v>12</v>
      </c>
      <c r="N516" s="86">
        <f t="shared" si="45"/>
        <v>81.4939318181818</v>
      </c>
      <c r="O516" s="72"/>
      <c r="P516" s="20"/>
      <c r="Q516" s="20"/>
      <c r="R516" s="20"/>
      <c r="S516" s="20"/>
    </row>
    <row r="517" spans="1:19">
      <c r="A517" s="4" t="s">
        <v>449</v>
      </c>
      <c r="B517" s="83">
        <v>80</v>
      </c>
      <c r="C517" s="83">
        <v>0</v>
      </c>
      <c r="D517" s="84">
        <f t="shared" si="41"/>
        <v>16</v>
      </c>
      <c r="E517" s="85">
        <v>74.6460909090909</v>
      </c>
      <c r="F517" s="98">
        <v>0</v>
      </c>
      <c r="G517" s="86">
        <f t="shared" si="42"/>
        <v>37.3230454545455</v>
      </c>
      <c r="H517" s="83">
        <v>84.5</v>
      </c>
      <c r="I517" s="83">
        <v>0</v>
      </c>
      <c r="J517" s="86">
        <f t="shared" si="43"/>
        <v>12.675</v>
      </c>
      <c r="K517" s="84">
        <v>80</v>
      </c>
      <c r="L517" s="83">
        <v>0</v>
      </c>
      <c r="M517" s="84">
        <f t="shared" si="44"/>
        <v>12</v>
      </c>
      <c r="N517" s="86">
        <f t="shared" si="45"/>
        <v>77.9980454545454</v>
      </c>
      <c r="O517" s="72"/>
      <c r="P517" s="20"/>
      <c r="Q517" s="20"/>
      <c r="R517" s="20"/>
      <c r="S517" s="20"/>
    </row>
    <row r="518" spans="1:19">
      <c r="A518" s="4" t="s">
        <v>450</v>
      </c>
      <c r="B518" s="83">
        <v>80</v>
      </c>
      <c r="C518" s="83">
        <v>0</v>
      </c>
      <c r="D518" s="84">
        <f t="shared" si="41"/>
        <v>16</v>
      </c>
      <c r="E518" s="85">
        <v>79.792</v>
      </c>
      <c r="F518" s="98">
        <v>0</v>
      </c>
      <c r="G518" s="86">
        <f t="shared" si="42"/>
        <v>39.896</v>
      </c>
      <c r="H518" s="83">
        <v>88.1</v>
      </c>
      <c r="I518" s="83">
        <v>0</v>
      </c>
      <c r="J518" s="86">
        <f t="shared" si="43"/>
        <v>13.215</v>
      </c>
      <c r="K518" s="84">
        <v>80</v>
      </c>
      <c r="L518" s="83">
        <v>0</v>
      </c>
      <c r="M518" s="84">
        <f t="shared" si="44"/>
        <v>12</v>
      </c>
      <c r="N518" s="86">
        <f t="shared" si="45"/>
        <v>81.111</v>
      </c>
      <c r="O518" s="72"/>
      <c r="P518" s="20"/>
      <c r="Q518" s="20"/>
      <c r="R518" s="20"/>
      <c r="S518" s="20"/>
    </row>
    <row r="519" spans="1:19">
      <c r="A519" s="4" t="s">
        <v>451</v>
      </c>
      <c r="B519" s="83">
        <v>80</v>
      </c>
      <c r="C519" s="83">
        <v>0</v>
      </c>
      <c r="D519" s="84">
        <f t="shared" si="41"/>
        <v>16</v>
      </c>
      <c r="E519" s="85">
        <v>80.5561363636364</v>
      </c>
      <c r="F519" s="98">
        <v>0</v>
      </c>
      <c r="G519" s="86">
        <f t="shared" si="42"/>
        <v>40.2780681818182</v>
      </c>
      <c r="H519" s="83">
        <v>86.4</v>
      </c>
      <c r="I519" s="83">
        <v>0</v>
      </c>
      <c r="J519" s="86">
        <f t="shared" si="43"/>
        <v>12.96</v>
      </c>
      <c r="K519" s="84">
        <v>80</v>
      </c>
      <c r="L519" s="83">
        <v>0</v>
      </c>
      <c r="M519" s="84">
        <f t="shared" si="44"/>
        <v>12</v>
      </c>
      <c r="N519" s="86">
        <f t="shared" si="45"/>
        <v>81.2380681818182</v>
      </c>
      <c r="O519" s="72"/>
      <c r="P519" s="20"/>
      <c r="Q519" s="20"/>
      <c r="R519" s="20"/>
      <c r="S519" s="20"/>
    </row>
    <row r="520" spans="1:19">
      <c r="A520" s="4" t="s">
        <v>452</v>
      </c>
      <c r="B520" s="83">
        <v>80</v>
      </c>
      <c r="C520" s="83">
        <v>0</v>
      </c>
      <c r="D520" s="84">
        <f t="shared" si="41"/>
        <v>16</v>
      </c>
      <c r="E520" s="85">
        <v>82.0210454545455</v>
      </c>
      <c r="F520" s="98">
        <v>0</v>
      </c>
      <c r="G520" s="86">
        <f t="shared" si="42"/>
        <v>41.0105227272728</v>
      </c>
      <c r="H520" s="83">
        <v>85.2</v>
      </c>
      <c r="I520" s="83">
        <v>0</v>
      </c>
      <c r="J520" s="86">
        <f t="shared" si="43"/>
        <v>12.78</v>
      </c>
      <c r="K520" s="84">
        <v>80</v>
      </c>
      <c r="L520" s="83">
        <v>9</v>
      </c>
      <c r="M520" s="84">
        <f t="shared" si="44"/>
        <v>13.35</v>
      </c>
      <c r="N520" s="86">
        <f t="shared" si="45"/>
        <v>83.1405227272728</v>
      </c>
      <c r="O520" s="72"/>
      <c r="P520" s="20"/>
      <c r="Q520" s="20"/>
      <c r="R520" s="20"/>
      <c r="S520" s="20"/>
    </row>
    <row r="521" spans="1:19">
      <c r="A521" s="4" t="s">
        <v>453</v>
      </c>
      <c r="B521" s="84">
        <v>80</v>
      </c>
      <c r="C521" s="83">
        <v>0</v>
      </c>
      <c r="D521" s="84">
        <f t="shared" si="41"/>
        <v>16</v>
      </c>
      <c r="E521" s="85">
        <v>82.4677272727273</v>
      </c>
      <c r="F521" s="98">
        <v>0</v>
      </c>
      <c r="G521" s="86">
        <f t="shared" si="42"/>
        <v>41.2338636363637</v>
      </c>
      <c r="H521" s="83">
        <v>85.2</v>
      </c>
      <c r="I521" s="83">
        <v>0</v>
      </c>
      <c r="J521" s="86">
        <f t="shared" si="43"/>
        <v>12.78</v>
      </c>
      <c r="K521" s="84">
        <v>80</v>
      </c>
      <c r="L521" s="83">
        <v>28</v>
      </c>
      <c r="M521" s="84">
        <f t="shared" si="44"/>
        <v>16.2</v>
      </c>
      <c r="N521" s="86">
        <f t="shared" si="45"/>
        <v>86.2138636363636</v>
      </c>
      <c r="O521" s="72"/>
      <c r="P521" s="20"/>
      <c r="Q521" s="20"/>
      <c r="R521" s="20"/>
      <c r="S521" s="20"/>
    </row>
    <row r="522" spans="1:19">
      <c r="A522" s="4" t="s">
        <v>454</v>
      </c>
      <c r="B522" s="84">
        <v>80</v>
      </c>
      <c r="C522" s="83">
        <v>0</v>
      </c>
      <c r="D522" s="84">
        <f t="shared" si="41"/>
        <v>16</v>
      </c>
      <c r="E522" s="85">
        <v>81.6680909090909</v>
      </c>
      <c r="F522" s="98">
        <v>0</v>
      </c>
      <c r="G522" s="86">
        <f t="shared" si="42"/>
        <v>40.8340454545455</v>
      </c>
      <c r="H522" s="83">
        <v>87.7</v>
      </c>
      <c r="I522" s="83">
        <v>0</v>
      </c>
      <c r="J522" s="86">
        <f t="shared" si="43"/>
        <v>13.155</v>
      </c>
      <c r="K522" s="83">
        <v>80</v>
      </c>
      <c r="L522" s="83">
        <v>13</v>
      </c>
      <c r="M522" s="84">
        <f t="shared" si="44"/>
        <v>13.95</v>
      </c>
      <c r="N522" s="86">
        <f t="shared" si="45"/>
        <v>83.9390454545455</v>
      </c>
      <c r="O522" s="101"/>
      <c r="P522" s="20"/>
      <c r="Q522" s="20"/>
      <c r="R522" s="20"/>
      <c r="S522" s="20"/>
    </row>
    <row r="523" spans="1:19">
      <c r="A523" s="4" t="s">
        <v>455</v>
      </c>
      <c r="B523" s="83">
        <v>80</v>
      </c>
      <c r="C523" s="83">
        <v>0</v>
      </c>
      <c r="D523" s="84">
        <f t="shared" si="41"/>
        <v>16</v>
      </c>
      <c r="E523" s="100">
        <v>79.9615909090909</v>
      </c>
      <c r="F523" s="98">
        <v>0</v>
      </c>
      <c r="G523" s="86">
        <f t="shared" si="42"/>
        <v>39.9807954545455</v>
      </c>
      <c r="H523" s="27">
        <v>88</v>
      </c>
      <c r="I523" s="83">
        <v>0</v>
      </c>
      <c r="J523" s="86">
        <f t="shared" si="43"/>
        <v>13.2</v>
      </c>
      <c r="K523" s="84">
        <v>80</v>
      </c>
      <c r="L523" s="83">
        <v>9</v>
      </c>
      <c r="M523" s="84">
        <f t="shared" si="44"/>
        <v>13.35</v>
      </c>
      <c r="N523" s="86">
        <f t="shared" si="45"/>
        <v>82.5307954545455</v>
      </c>
      <c r="O523" s="101"/>
      <c r="P523" s="20"/>
      <c r="Q523" s="20"/>
      <c r="R523" s="20"/>
      <c r="S523" s="20"/>
    </row>
    <row r="524" spans="1:19">
      <c r="A524" s="4" t="s">
        <v>456</v>
      </c>
      <c r="B524" s="84">
        <v>80</v>
      </c>
      <c r="C524" s="83">
        <v>0</v>
      </c>
      <c r="D524" s="84">
        <f t="shared" si="41"/>
        <v>16</v>
      </c>
      <c r="E524" s="100">
        <v>79.8806363636364</v>
      </c>
      <c r="F524" s="98">
        <v>0</v>
      </c>
      <c r="G524" s="86">
        <f t="shared" si="42"/>
        <v>39.9403181818182</v>
      </c>
      <c r="H524" s="27">
        <v>87.6</v>
      </c>
      <c r="I524" s="83">
        <v>0</v>
      </c>
      <c r="J524" s="86">
        <f t="shared" si="43"/>
        <v>13.14</v>
      </c>
      <c r="K524" s="83">
        <v>80</v>
      </c>
      <c r="L524" s="83">
        <v>21</v>
      </c>
      <c r="M524" s="84">
        <f t="shared" si="44"/>
        <v>15.15</v>
      </c>
      <c r="N524" s="86">
        <f t="shared" si="45"/>
        <v>84.2303181818182</v>
      </c>
      <c r="O524" s="101"/>
      <c r="P524" s="20"/>
      <c r="Q524" s="20"/>
      <c r="R524" s="20"/>
      <c r="S524" s="20"/>
    </row>
    <row r="525" spans="1:19">
      <c r="A525" s="4" t="s">
        <v>457</v>
      </c>
      <c r="B525" s="84">
        <v>80</v>
      </c>
      <c r="C525" s="83">
        <v>0</v>
      </c>
      <c r="D525" s="84">
        <f t="shared" si="41"/>
        <v>16</v>
      </c>
      <c r="E525" s="100">
        <v>80.6086818181818</v>
      </c>
      <c r="F525" s="98">
        <v>0</v>
      </c>
      <c r="G525" s="86">
        <f t="shared" si="42"/>
        <v>40.3043409090909</v>
      </c>
      <c r="H525" s="27">
        <v>89.5</v>
      </c>
      <c r="I525" s="83">
        <v>0</v>
      </c>
      <c r="J525" s="86">
        <f t="shared" si="43"/>
        <v>13.425</v>
      </c>
      <c r="K525" s="84">
        <v>80</v>
      </c>
      <c r="L525" s="83">
        <v>0</v>
      </c>
      <c r="M525" s="84">
        <f t="shared" si="44"/>
        <v>12</v>
      </c>
      <c r="N525" s="86">
        <f t="shared" si="45"/>
        <v>81.7293409090909</v>
      </c>
      <c r="O525" s="101"/>
      <c r="P525" s="20"/>
      <c r="Q525" s="20"/>
      <c r="R525" s="20"/>
      <c r="S525" s="20"/>
    </row>
    <row r="528" spans="1:19">
      <c r="A528" s="67" t="s">
        <v>321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91"/>
    </row>
    <row r="529" spans="1:19">
      <c r="A529" s="69" t="s">
        <v>458</v>
      </c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92"/>
    </row>
    <row r="530" spans="1:19">
      <c r="A530" s="71" t="s">
        <v>2</v>
      </c>
      <c r="B530" s="72" t="s">
        <v>3</v>
      </c>
      <c r="C530" s="73"/>
      <c r="D530" s="73"/>
      <c r="E530" s="74" t="s">
        <v>4</v>
      </c>
      <c r="F530" s="96"/>
      <c r="G530" s="74"/>
      <c r="H530" s="72" t="s">
        <v>5</v>
      </c>
      <c r="I530" s="72"/>
      <c r="J530" s="74"/>
      <c r="K530" s="72" t="s">
        <v>6</v>
      </c>
      <c r="L530" s="72"/>
      <c r="M530" s="72"/>
      <c r="N530" s="88" t="s">
        <v>323</v>
      </c>
      <c r="O530" s="71" t="s">
        <v>203</v>
      </c>
      <c r="P530" s="20"/>
      <c r="Q530" s="20"/>
      <c r="R530" s="20"/>
      <c r="S530" s="20"/>
    </row>
    <row r="531" ht="42" spans="1:19">
      <c r="A531" s="71"/>
      <c r="B531" s="75" t="s">
        <v>12</v>
      </c>
      <c r="C531" s="75" t="s">
        <v>13</v>
      </c>
      <c r="D531" s="76">
        <v>0.2</v>
      </c>
      <c r="E531" s="77" t="s">
        <v>324</v>
      </c>
      <c r="F531" s="97" t="s">
        <v>13</v>
      </c>
      <c r="G531" s="74">
        <v>0.5</v>
      </c>
      <c r="H531" s="75" t="s">
        <v>12</v>
      </c>
      <c r="I531" s="89" t="s">
        <v>13</v>
      </c>
      <c r="J531" s="74">
        <v>0.15</v>
      </c>
      <c r="K531" s="89" t="s">
        <v>12</v>
      </c>
      <c r="L531" s="89" t="s">
        <v>13</v>
      </c>
      <c r="M531" s="76">
        <v>0.15</v>
      </c>
      <c r="N531" s="88"/>
      <c r="O531" s="71"/>
      <c r="P531" s="20"/>
      <c r="Q531" s="20"/>
      <c r="R531" s="20"/>
      <c r="S531" s="20"/>
    </row>
    <row r="532" ht="42" spans="1:19">
      <c r="A532" s="71"/>
      <c r="B532" s="78" t="s">
        <v>325</v>
      </c>
      <c r="C532" s="75" t="s">
        <v>18</v>
      </c>
      <c r="D532" s="75" t="s">
        <v>19</v>
      </c>
      <c r="E532" s="77" t="s">
        <v>20</v>
      </c>
      <c r="F532" s="97" t="s">
        <v>18</v>
      </c>
      <c r="G532" s="79" t="s">
        <v>19</v>
      </c>
      <c r="H532" s="75" t="s">
        <v>20</v>
      </c>
      <c r="I532" s="75" t="s">
        <v>18</v>
      </c>
      <c r="J532" s="90" t="s">
        <v>19</v>
      </c>
      <c r="K532" s="89" t="s">
        <v>325</v>
      </c>
      <c r="L532" s="75" t="s">
        <v>21</v>
      </c>
      <c r="M532" s="75" t="s">
        <v>19</v>
      </c>
      <c r="N532" s="88"/>
      <c r="O532" s="71"/>
      <c r="P532" s="20"/>
      <c r="Q532" s="20"/>
      <c r="R532" s="20"/>
      <c r="S532" s="20"/>
    </row>
    <row r="533" spans="1:19">
      <c r="A533" s="4" t="s">
        <v>459</v>
      </c>
      <c r="B533" s="83">
        <v>80</v>
      </c>
      <c r="C533" s="27">
        <v>0</v>
      </c>
      <c r="D533" s="84">
        <f t="shared" ref="D533:D573" si="46">(B533+C533)*0.2</f>
        <v>16</v>
      </c>
      <c r="E533" s="85">
        <v>80.0681363636364</v>
      </c>
      <c r="F533" s="98">
        <v>0</v>
      </c>
      <c r="G533" s="86">
        <f t="shared" ref="G533:G547" si="47">E533*0.5</f>
        <v>40.0340681818182</v>
      </c>
      <c r="H533" s="83">
        <v>75.5</v>
      </c>
      <c r="I533" s="84">
        <v>0</v>
      </c>
      <c r="J533" s="86">
        <f t="shared" ref="J533:J573" si="48">(H533+I533)*0.15</f>
        <v>11.325</v>
      </c>
      <c r="K533" s="84">
        <v>80</v>
      </c>
      <c r="L533" s="84">
        <v>0</v>
      </c>
      <c r="M533" s="84">
        <f t="shared" ref="M533:M573" si="49">(K533+L533)*0.15</f>
        <v>12</v>
      </c>
      <c r="N533" s="86">
        <f t="shared" ref="N533:N573" si="50">M533+J533+G533+D533</f>
        <v>79.3590681818182</v>
      </c>
      <c r="O533" s="72"/>
      <c r="P533" s="20"/>
      <c r="Q533" s="20"/>
      <c r="R533" s="20"/>
      <c r="S533" s="20"/>
    </row>
    <row r="534" spans="1:19">
      <c r="A534" s="4" t="s">
        <v>460</v>
      </c>
      <c r="B534" s="83">
        <v>80</v>
      </c>
      <c r="C534" s="84">
        <v>0</v>
      </c>
      <c r="D534" s="84">
        <f t="shared" si="46"/>
        <v>16</v>
      </c>
      <c r="E534" s="85">
        <v>87.7269090909091</v>
      </c>
      <c r="F534" s="98">
        <v>0</v>
      </c>
      <c r="G534" s="86">
        <f t="shared" si="47"/>
        <v>43.8634545454546</v>
      </c>
      <c r="H534" s="83">
        <v>84.5</v>
      </c>
      <c r="I534" s="84">
        <v>5</v>
      </c>
      <c r="J534" s="86">
        <f t="shared" si="48"/>
        <v>13.425</v>
      </c>
      <c r="K534" s="84">
        <v>80</v>
      </c>
      <c r="L534" s="84">
        <v>17</v>
      </c>
      <c r="M534" s="84">
        <f t="shared" si="49"/>
        <v>14.55</v>
      </c>
      <c r="N534" s="86">
        <f t="shared" si="50"/>
        <v>87.8384545454546</v>
      </c>
      <c r="O534" s="72"/>
      <c r="P534" s="20"/>
      <c r="Q534" s="20"/>
      <c r="R534" s="20"/>
      <c r="S534" s="20"/>
    </row>
    <row r="535" spans="1:19">
      <c r="A535" s="4" t="s">
        <v>461</v>
      </c>
      <c r="B535" s="83">
        <v>80</v>
      </c>
      <c r="C535" s="84">
        <v>0</v>
      </c>
      <c r="D535" s="84">
        <f t="shared" si="46"/>
        <v>16</v>
      </c>
      <c r="E535" s="85">
        <v>87.7726363636364</v>
      </c>
      <c r="F535" s="98">
        <v>0</v>
      </c>
      <c r="G535" s="86">
        <f t="shared" si="47"/>
        <v>43.8863181818182</v>
      </c>
      <c r="H535" s="83">
        <v>79</v>
      </c>
      <c r="I535" s="84">
        <v>4</v>
      </c>
      <c r="J535" s="86">
        <f t="shared" si="48"/>
        <v>12.45</v>
      </c>
      <c r="K535" s="84">
        <v>80</v>
      </c>
      <c r="L535" s="84">
        <v>25</v>
      </c>
      <c r="M535" s="84">
        <f t="shared" si="49"/>
        <v>15.75</v>
      </c>
      <c r="N535" s="86">
        <f t="shared" si="50"/>
        <v>88.0863181818182</v>
      </c>
      <c r="O535" s="72"/>
      <c r="P535" s="20"/>
      <c r="Q535" s="20"/>
      <c r="R535" s="20"/>
      <c r="S535" s="20"/>
    </row>
    <row r="536" spans="1:19">
      <c r="A536" s="4" t="s">
        <v>462</v>
      </c>
      <c r="B536" s="83">
        <v>80</v>
      </c>
      <c r="C536" s="84">
        <v>0</v>
      </c>
      <c r="D536" s="84">
        <f t="shared" si="46"/>
        <v>16</v>
      </c>
      <c r="E536" s="85">
        <v>84.3511363636364</v>
      </c>
      <c r="F536" s="98">
        <v>0</v>
      </c>
      <c r="G536" s="86">
        <f t="shared" si="47"/>
        <v>42.1755681818182</v>
      </c>
      <c r="H536" s="83">
        <v>86</v>
      </c>
      <c r="I536" s="84">
        <v>4</v>
      </c>
      <c r="J536" s="86">
        <f t="shared" si="48"/>
        <v>13.5</v>
      </c>
      <c r="K536" s="84">
        <v>80</v>
      </c>
      <c r="L536" s="84">
        <v>16</v>
      </c>
      <c r="M536" s="84">
        <f t="shared" si="49"/>
        <v>14.4</v>
      </c>
      <c r="N536" s="86">
        <f t="shared" si="50"/>
        <v>86.0755681818182</v>
      </c>
      <c r="O536" s="72"/>
      <c r="P536" s="20"/>
      <c r="Q536" s="20"/>
      <c r="R536" s="20"/>
      <c r="S536" s="20"/>
    </row>
    <row r="537" spans="1:19">
      <c r="A537" s="4" t="s">
        <v>463</v>
      </c>
      <c r="B537" s="83">
        <v>80</v>
      </c>
      <c r="C537" s="84">
        <v>0</v>
      </c>
      <c r="D537" s="84">
        <f t="shared" si="46"/>
        <v>16</v>
      </c>
      <c r="E537" s="85">
        <v>81.054</v>
      </c>
      <c r="F537" s="98">
        <v>0</v>
      </c>
      <c r="G537" s="86">
        <f t="shared" si="47"/>
        <v>40.527</v>
      </c>
      <c r="H537" s="83">
        <v>80</v>
      </c>
      <c r="I537" s="84">
        <v>4</v>
      </c>
      <c r="J537" s="86">
        <f t="shared" si="48"/>
        <v>12.6</v>
      </c>
      <c r="K537" s="84">
        <v>80</v>
      </c>
      <c r="L537" s="84">
        <v>12</v>
      </c>
      <c r="M537" s="84">
        <f t="shared" si="49"/>
        <v>13.8</v>
      </c>
      <c r="N537" s="86">
        <f t="shared" si="50"/>
        <v>82.927</v>
      </c>
      <c r="O537" s="72"/>
      <c r="P537" s="20"/>
      <c r="Q537" s="20"/>
      <c r="R537" s="20"/>
      <c r="S537" s="20"/>
    </row>
    <row r="538" spans="1:19">
      <c r="A538" s="4" t="s">
        <v>464</v>
      </c>
      <c r="B538" s="83">
        <v>80</v>
      </c>
      <c r="C538" s="84">
        <v>0</v>
      </c>
      <c r="D538" s="84">
        <f t="shared" si="46"/>
        <v>16</v>
      </c>
      <c r="E538" s="85">
        <v>72.1097272727273</v>
      </c>
      <c r="F538" s="98">
        <v>0</v>
      </c>
      <c r="G538" s="86">
        <f t="shared" si="47"/>
        <v>36.0548636363636</v>
      </c>
      <c r="H538" s="83">
        <v>77.5</v>
      </c>
      <c r="I538" s="84">
        <v>0</v>
      </c>
      <c r="J538" s="86">
        <f t="shared" si="48"/>
        <v>11.625</v>
      </c>
      <c r="K538" s="84">
        <v>80</v>
      </c>
      <c r="L538" s="84">
        <v>0</v>
      </c>
      <c r="M538" s="84">
        <f t="shared" si="49"/>
        <v>12</v>
      </c>
      <c r="N538" s="86">
        <f t="shared" si="50"/>
        <v>75.6798636363636</v>
      </c>
      <c r="O538" s="72"/>
      <c r="P538" s="20"/>
      <c r="Q538" s="20"/>
      <c r="R538" s="20"/>
      <c r="S538" s="20"/>
    </row>
    <row r="539" spans="1:19">
      <c r="A539" s="4" t="s">
        <v>465</v>
      </c>
      <c r="B539" s="83">
        <v>80</v>
      </c>
      <c r="C539" s="84">
        <v>3</v>
      </c>
      <c r="D539" s="84">
        <f t="shared" si="46"/>
        <v>16.6</v>
      </c>
      <c r="E539" s="85">
        <v>85.4144090909091</v>
      </c>
      <c r="F539" s="98">
        <v>0</v>
      </c>
      <c r="G539" s="86">
        <f t="shared" si="47"/>
        <v>42.7072045454546</v>
      </c>
      <c r="H539" s="83">
        <v>81.5</v>
      </c>
      <c r="I539" s="84">
        <v>4</v>
      </c>
      <c r="J539" s="86">
        <f t="shared" si="48"/>
        <v>12.825</v>
      </c>
      <c r="K539" s="84">
        <v>80</v>
      </c>
      <c r="L539" s="84">
        <v>18</v>
      </c>
      <c r="M539" s="84">
        <f t="shared" si="49"/>
        <v>14.7</v>
      </c>
      <c r="N539" s="86">
        <f t="shared" si="50"/>
        <v>86.8322045454545</v>
      </c>
      <c r="O539" s="72"/>
      <c r="P539" s="20"/>
      <c r="Q539" s="20"/>
      <c r="R539" s="20"/>
      <c r="S539" s="20"/>
    </row>
    <row r="540" spans="1:19">
      <c r="A540" s="4" t="s">
        <v>466</v>
      </c>
      <c r="B540" s="83">
        <v>80</v>
      </c>
      <c r="C540" s="84">
        <v>0</v>
      </c>
      <c r="D540" s="84">
        <f t="shared" si="46"/>
        <v>16</v>
      </c>
      <c r="E540" s="85">
        <v>84.5393181818182</v>
      </c>
      <c r="F540" s="98">
        <v>0</v>
      </c>
      <c r="G540" s="86">
        <f t="shared" si="47"/>
        <v>42.2696590909091</v>
      </c>
      <c r="H540" s="83">
        <v>83.5</v>
      </c>
      <c r="I540" s="84">
        <v>4</v>
      </c>
      <c r="J540" s="86">
        <f t="shared" si="48"/>
        <v>13.125</v>
      </c>
      <c r="K540" s="84">
        <v>80</v>
      </c>
      <c r="L540" s="84">
        <v>14</v>
      </c>
      <c r="M540" s="84">
        <f t="shared" si="49"/>
        <v>14.1</v>
      </c>
      <c r="N540" s="86">
        <f t="shared" si="50"/>
        <v>85.4946590909091</v>
      </c>
      <c r="O540" s="72"/>
      <c r="P540" s="20"/>
      <c r="Q540" s="20"/>
      <c r="R540" s="20"/>
      <c r="S540" s="20"/>
    </row>
    <row r="541" spans="1:19">
      <c r="A541" s="4" t="s">
        <v>467</v>
      </c>
      <c r="B541" s="83">
        <v>80</v>
      </c>
      <c r="C541" s="84">
        <v>0</v>
      </c>
      <c r="D541" s="84">
        <f t="shared" si="46"/>
        <v>16</v>
      </c>
      <c r="E541" s="85">
        <v>81.4579090909091</v>
      </c>
      <c r="F541" s="98">
        <v>0</v>
      </c>
      <c r="G541" s="86">
        <f t="shared" si="47"/>
        <v>40.7289545454545</v>
      </c>
      <c r="H541" s="83">
        <v>83</v>
      </c>
      <c r="I541" s="84">
        <v>0</v>
      </c>
      <c r="J541" s="86">
        <f t="shared" si="48"/>
        <v>12.45</v>
      </c>
      <c r="K541" s="84">
        <v>80</v>
      </c>
      <c r="L541" s="84">
        <v>0</v>
      </c>
      <c r="M541" s="84">
        <f t="shared" si="49"/>
        <v>12</v>
      </c>
      <c r="N541" s="86">
        <f t="shared" si="50"/>
        <v>81.1789545454545</v>
      </c>
      <c r="O541" s="72"/>
      <c r="P541" s="20"/>
      <c r="Q541" s="20"/>
      <c r="R541" s="20"/>
      <c r="S541" s="20"/>
    </row>
    <row r="542" spans="1:19">
      <c r="A542" s="4" t="s">
        <v>468</v>
      </c>
      <c r="B542" s="83">
        <v>80</v>
      </c>
      <c r="C542" s="84">
        <v>0</v>
      </c>
      <c r="D542" s="84">
        <f t="shared" si="46"/>
        <v>16</v>
      </c>
      <c r="E542" s="85">
        <v>80.7894545454546</v>
      </c>
      <c r="F542" s="98">
        <v>0</v>
      </c>
      <c r="G542" s="86">
        <f t="shared" si="47"/>
        <v>40.3947272727273</v>
      </c>
      <c r="H542" s="83">
        <v>78.5</v>
      </c>
      <c r="I542" s="84">
        <v>0</v>
      </c>
      <c r="J542" s="86">
        <f t="shared" si="48"/>
        <v>11.775</v>
      </c>
      <c r="K542" s="84">
        <v>80</v>
      </c>
      <c r="L542" s="84">
        <v>0</v>
      </c>
      <c r="M542" s="84">
        <f t="shared" si="49"/>
        <v>12</v>
      </c>
      <c r="N542" s="86">
        <f t="shared" si="50"/>
        <v>80.1697272727273</v>
      </c>
      <c r="O542" s="72"/>
      <c r="P542" s="20"/>
      <c r="Q542" s="20"/>
      <c r="R542" s="20"/>
      <c r="S542" s="20"/>
    </row>
    <row r="543" spans="1:19">
      <c r="A543" s="4" t="s">
        <v>469</v>
      </c>
      <c r="B543" s="83">
        <v>80</v>
      </c>
      <c r="C543" s="84">
        <v>0</v>
      </c>
      <c r="D543" s="84">
        <f t="shared" si="46"/>
        <v>16</v>
      </c>
      <c r="E543" s="85">
        <v>81.8260454545455</v>
      </c>
      <c r="F543" s="98">
        <v>0</v>
      </c>
      <c r="G543" s="86">
        <f t="shared" si="47"/>
        <v>40.9130227272727</v>
      </c>
      <c r="H543" s="83">
        <v>77.5</v>
      </c>
      <c r="I543" s="84">
        <v>0</v>
      </c>
      <c r="J543" s="86">
        <f t="shared" si="48"/>
        <v>11.625</v>
      </c>
      <c r="K543" s="84">
        <v>80</v>
      </c>
      <c r="L543" s="84">
        <v>0</v>
      </c>
      <c r="M543" s="84">
        <f t="shared" si="49"/>
        <v>12</v>
      </c>
      <c r="N543" s="86">
        <f t="shared" si="50"/>
        <v>80.5380227272727</v>
      </c>
      <c r="O543" s="72"/>
      <c r="P543" s="20"/>
      <c r="Q543" s="20"/>
      <c r="R543" s="20"/>
      <c r="S543" s="20"/>
    </row>
    <row r="544" spans="1:19">
      <c r="A544" s="4" t="s">
        <v>470</v>
      </c>
      <c r="B544" s="83">
        <v>80</v>
      </c>
      <c r="C544" s="84">
        <v>0</v>
      </c>
      <c r="D544" s="84">
        <f t="shared" si="46"/>
        <v>16</v>
      </c>
      <c r="E544" s="85">
        <v>82.6136818181818</v>
      </c>
      <c r="F544" s="98">
        <v>0</v>
      </c>
      <c r="G544" s="86">
        <f t="shared" si="47"/>
        <v>41.3068409090909</v>
      </c>
      <c r="H544" s="83">
        <v>88.5</v>
      </c>
      <c r="I544" s="84">
        <v>11</v>
      </c>
      <c r="J544" s="86">
        <f t="shared" si="48"/>
        <v>14.925</v>
      </c>
      <c r="K544" s="84">
        <v>80</v>
      </c>
      <c r="L544" s="84">
        <v>8</v>
      </c>
      <c r="M544" s="84">
        <f t="shared" si="49"/>
        <v>13.2</v>
      </c>
      <c r="N544" s="86">
        <f t="shared" si="50"/>
        <v>85.4318409090909</v>
      </c>
      <c r="O544" s="72"/>
      <c r="P544" s="20"/>
      <c r="Q544" s="20"/>
      <c r="R544" s="20"/>
      <c r="S544" s="20"/>
    </row>
    <row r="545" spans="1:19">
      <c r="A545" s="4" t="s">
        <v>471</v>
      </c>
      <c r="B545" s="83">
        <v>80</v>
      </c>
      <c r="C545" s="84">
        <v>0</v>
      </c>
      <c r="D545" s="84">
        <f t="shared" si="46"/>
        <v>16</v>
      </c>
      <c r="E545" s="85">
        <v>84.1441818181818</v>
      </c>
      <c r="F545" s="98">
        <v>0</v>
      </c>
      <c r="G545" s="86">
        <f t="shared" si="47"/>
        <v>42.0720909090909</v>
      </c>
      <c r="H545" s="83">
        <v>83</v>
      </c>
      <c r="I545" s="84">
        <v>2</v>
      </c>
      <c r="J545" s="86">
        <f t="shared" si="48"/>
        <v>12.75</v>
      </c>
      <c r="K545" s="84">
        <v>80</v>
      </c>
      <c r="L545" s="84">
        <v>11</v>
      </c>
      <c r="M545" s="84">
        <f t="shared" si="49"/>
        <v>13.65</v>
      </c>
      <c r="N545" s="86">
        <f t="shared" si="50"/>
        <v>84.4720909090909</v>
      </c>
      <c r="O545" s="72"/>
      <c r="P545" s="20"/>
      <c r="Q545" s="20"/>
      <c r="R545" s="20"/>
      <c r="S545" s="20"/>
    </row>
    <row r="546" spans="1:19">
      <c r="A546" s="4" t="s">
        <v>472</v>
      </c>
      <c r="B546" s="83">
        <v>80</v>
      </c>
      <c r="C546" s="84">
        <v>0</v>
      </c>
      <c r="D546" s="84">
        <f t="shared" si="46"/>
        <v>16</v>
      </c>
      <c r="E546" s="85">
        <v>74.0996818181818</v>
      </c>
      <c r="F546" s="98">
        <v>0</v>
      </c>
      <c r="G546" s="86">
        <f t="shared" si="47"/>
        <v>37.0498409090909</v>
      </c>
      <c r="H546" s="83">
        <v>76.5</v>
      </c>
      <c r="I546" s="84">
        <v>0</v>
      </c>
      <c r="J546" s="86">
        <f t="shared" si="48"/>
        <v>11.475</v>
      </c>
      <c r="K546" s="84">
        <v>80</v>
      </c>
      <c r="L546" s="84">
        <v>0</v>
      </c>
      <c r="M546" s="84">
        <f t="shared" si="49"/>
        <v>12</v>
      </c>
      <c r="N546" s="86">
        <f t="shared" si="50"/>
        <v>76.5248409090909</v>
      </c>
      <c r="O546" s="72"/>
      <c r="P546" s="20"/>
      <c r="Q546" s="20"/>
      <c r="R546" s="20"/>
      <c r="S546" s="20"/>
    </row>
    <row r="547" spans="1:19">
      <c r="A547" s="4" t="s">
        <v>473</v>
      </c>
      <c r="B547" s="83">
        <v>80</v>
      </c>
      <c r="C547" s="84">
        <v>0</v>
      </c>
      <c r="D547" s="84">
        <f t="shared" si="46"/>
        <v>16</v>
      </c>
      <c r="E547" s="85">
        <v>84.9433636363636</v>
      </c>
      <c r="F547" s="98">
        <v>0</v>
      </c>
      <c r="G547" s="86">
        <f t="shared" si="47"/>
        <v>42.4716818181818</v>
      </c>
      <c r="H547" s="83">
        <v>84</v>
      </c>
      <c r="I547" s="84">
        <v>2</v>
      </c>
      <c r="J547" s="86">
        <f t="shared" si="48"/>
        <v>12.9</v>
      </c>
      <c r="K547" s="84">
        <v>80</v>
      </c>
      <c r="L547" s="84">
        <v>14</v>
      </c>
      <c r="M547" s="84">
        <f t="shared" si="49"/>
        <v>14.1</v>
      </c>
      <c r="N547" s="86">
        <f t="shared" si="50"/>
        <v>85.4716818181818</v>
      </c>
      <c r="O547" s="72"/>
      <c r="P547" s="20"/>
      <c r="Q547" s="20"/>
      <c r="R547" s="20"/>
      <c r="S547" s="20"/>
    </row>
    <row r="548" spans="1:19">
      <c r="A548" s="4" t="s">
        <v>474</v>
      </c>
      <c r="B548" s="83">
        <v>80</v>
      </c>
      <c r="C548" s="84">
        <v>0</v>
      </c>
      <c r="D548" s="84">
        <f t="shared" si="46"/>
        <v>16</v>
      </c>
      <c r="E548" s="85">
        <v>88.3042727272727</v>
      </c>
      <c r="F548" s="98">
        <v>5</v>
      </c>
      <c r="G548" s="86">
        <f>(E548+F548)*0.5</f>
        <v>46.6521363636364</v>
      </c>
      <c r="H548" s="83">
        <v>92</v>
      </c>
      <c r="I548" s="84">
        <v>4</v>
      </c>
      <c r="J548" s="86">
        <f t="shared" si="48"/>
        <v>14.4</v>
      </c>
      <c r="K548" s="84">
        <v>80</v>
      </c>
      <c r="L548" s="84">
        <v>63</v>
      </c>
      <c r="M548" s="84">
        <f t="shared" si="49"/>
        <v>21.45</v>
      </c>
      <c r="N548" s="86">
        <f t="shared" si="50"/>
        <v>98.5021363636363</v>
      </c>
      <c r="O548" s="72"/>
      <c r="P548" s="20"/>
      <c r="Q548" s="20"/>
      <c r="R548" s="20"/>
      <c r="S548" s="20"/>
    </row>
    <row r="549" spans="1:19">
      <c r="A549" s="4" t="s">
        <v>475</v>
      </c>
      <c r="B549" s="83">
        <v>80</v>
      </c>
      <c r="C549" s="84">
        <v>0</v>
      </c>
      <c r="D549" s="84">
        <f t="shared" si="46"/>
        <v>16</v>
      </c>
      <c r="E549" s="85">
        <v>83.7522272727273</v>
      </c>
      <c r="F549" s="98">
        <v>0</v>
      </c>
      <c r="G549" s="86">
        <f t="shared" ref="G549:G573" si="51">E549*0.5</f>
        <v>41.8761136363636</v>
      </c>
      <c r="H549" s="83">
        <v>85</v>
      </c>
      <c r="I549" s="84">
        <v>4</v>
      </c>
      <c r="J549" s="86">
        <f t="shared" si="48"/>
        <v>13.35</v>
      </c>
      <c r="K549" s="84">
        <v>80</v>
      </c>
      <c r="L549" s="84">
        <v>18</v>
      </c>
      <c r="M549" s="84">
        <f t="shared" si="49"/>
        <v>14.7</v>
      </c>
      <c r="N549" s="86">
        <f t="shared" si="50"/>
        <v>85.9261136363637</v>
      </c>
      <c r="O549" s="72"/>
      <c r="P549" s="20"/>
      <c r="Q549" s="20"/>
      <c r="R549" s="20"/>
      <c r="S549" s="20"/>
    </row>
    <row r="550" spans="1:19">
      <c r="A550" s="4" t="s">
        <v>476</v>
      </c>
      <c r="B550" s="83">
        <v>80</v>
      </c>
      <c r="C550" s="84">
        <v>0</v>
      </c>
      <c r="D550" s="84">
        <f t="shared" si="46"/>
        <v>16</v>
      </c>
      <c r="E550" s="85">
        <v>81.4412727272727</v>
      </c>
      <c r="F550" s="98">
        <v>0</v>
      </c>
      <c r="G550" s="86">
        <f t="shared" si="51"/>
        <v>40.7206363636364</v>
      </c>
      <c r="H550" s="83">
        <v>79</v>
      </c>
      <c r="I550" s="84">
        <v>0</v>
      </c>
      <c r="J550" s="86">
        <f t="shared" si="48"/>
        <v>11.85</v>
      </c>
      <c r="K550" s="84">
        <v>80</v>
      </c>
      <c r="L550" s="84">
        <v>0</v>
      </c>
      <c r="M550" s="84">
        <f t="shared" si="49"/>
        <v>12</v>
      </c>
      <c r="N550" s="86">
        <f t="shared" si="50"/>
        <v>80.5706363636364</v>
      </c>
      <c r="O550" s="72"/>
      <c r="P550" s="20"/>
      <c r="Q550" s="20"/>
      <c r="R550" s="20"/>
      <c r="S550" s="20"/>
    </row>
    <row r="551" spans="1:19">
      <c r="A551" s="4" t="s">
        <v>477</v>
      </c>
      <c r="B551" s="83">
        <v>80</v>
      </c>
      <c r="C551" s="84">
        <v>0</v>
      </c>
      <c r="D551" s="84">
        <f t="shared" si="46"/>
        <v>16</v>
      </c>
      <c r="E551" s="85">
        <v>78.3403636363636</v>
      </c>
      <c r="F551" s="98">
        <v>0</v>
      </c>
      <c r="G551" s="86">
        <f t="shared" si="51"/>
        <v>39.1701818181818</v>
      </c>
      <c r="H551" s="83">
        <v>78</v>
      </c>
      <c r="I551" s="84">
        <v>4</v>
      </c>
      <c r="J551" s="86">
        <f t="shared" si="48"/>
        <v>12.3</v>
      </c>
      <c r="K551" s="84">
        <v>80</v>
      </c>
      <c r="L551" s="84">
        <v>16</v>
      </c>
      <c r="M551" s="84">
        <f t="shared" si="49"/>
        <v>14.4</v>
      </c>
      <c r="N551" s="86">
        <f t="shared" si="50"/>
        <v>81.8701818181818</v>
      </c>
      <c r="O551" s="72"/>
      <c r="P551" s="20"/>
      <c r="Q551" s="20"/>
      <c r="R551" s="20"/>
      <c r="S551" s="20"/>
    </row>
    <row r="552" spans="1:19">
      <c r="A552" s="4" t="s">
        <v>478</v>
      </c>
      <c r="B552" s="83">
        <v>80</v>
      </c>
      <c r="C552" s="84">
        <v>0</v>
      </c>
      <c r="D552" s="84">
        <f t="shared" si="46"/>
        <v>16</v>
      </c>
      <c r="E552" s="85">
        <v>83.9963181818182</v>
      </c>
      <c r="F552" s="98">
        <v>0</v>
      </c>
      <c r="G552" s="86">
        <f t="shared" si="51"/>
        <v>41.9981590909091</v>
      </c>
      <c r="H552" s="83">
        <v>79.5</v>
      </c>
      <c r="I552" s="84">
        <v>0</v>
      </c>
      <c r="J552" s="86">
        <f t="shared" si="48"/>
        <v>11.925</v>
      </c>
      <c r="K552" s="84">
        <v>80</v>
      </c>
      <c r="L552" s="84">
        <v>0</v>
      </c>
      <c r="M552" s="84">
        <f t="shared" si="49"/>
        <v>12</v>
      </c>
      <c r="N552" s="86">
        <f t="shared" si="50"/>
        <v>81.9231590909091</v>
      </c>
      <c r="O552" s="72"/>
      <c r="P552" s="20"/>
      <c r="Q552" s="20"/>
      <c r="R552" s="20"/>
      <c r="S552" s="20"/>
    </row>
    <row r="553" spans="1:19">
      <c r="A553" s="4" t="s">
        <v>479</v>
      </c>
      <c r="B553" s="83">
        <v>80</v>
      </c>
      <c r="C553" s="84">
        <v>0</v>
      </c>
      <c r="D553" s="84">
        <f t="shared" si="46"/>
        <v>16</v>
      </c>
      <c r="E553" s="85">
        <v>82.6638636363636</v>
      </c>
      <c r="F553" s="98">
        <v>0</v>
      </c>
      <c r="G553" s="86">
        <f t="shared" si="51"/>
        <v>41.3319318181818</v>
      </c>
      <c r="H553" s="83">
        <v>80.5</v>
      </c>
      <c r="I553" s="84">
        <v>4</v>
      </c>
      <c r="J553" s="86">
        <f t="shared" si="48"/>
        <v>12.675</v>
      </c>
      <c r="K553" s="84">
        <v>80</v>
      </c>
      <c r="L553" s="84">
        <v>10</v>
      </c>
      <c r="M553" s="84">
        <f t="shared" si="49"/>
        <v>13.5</v>
      </c>
      <c r="N553" s="86">
        <f t="shared" si="50"/>
        <v>83.5069318181818</v>
      </c>
      <c r="O553" s="72"/>
      <c r="P553" s="20"/>
      <c r="Q553" s="20"/>
      <c r="R553" s="20"/>
      <c r="S553" s="20"/>
    </row>
    <row r="554" spans="1:19">
      <c r="A554" s="4" t="s">
        <v>480</v>
      </c>
      <c r="B554" s="83">
        <v>80</v>
      </c>
      <c r="C554" s="84">
        <v>0</v>
      </c>
      <c r="D554" s="84">
        <f t="shared" si="46"/>
        <v>16</v>
      </c>
      <c r="E554" s="85">
        <v>80.047</v>
      </c>
      <c r="F554" s="98">
        <v>0</v>
      </c>
      <c r="G554" s="86">
        <f t="shared" si="51"/>
        <v>40.0235</v>
      </c>
      <c r="H554" s="83">
        <v>80.5</v>
      </c>
      <c r="I554" s="84">
        <v>0</v>
      </c>
      <c r="J554" s="86">
        <f t="shared" si="48"/>
        <v>12.075</v>
      </c>
      <c r="K554" s="84">
        <v>80</v>
      </c>
      <c r="L554" s="84">
        <v>0</v>
      </c>
      <c r="M554" s="84">
        <f t="shared" si="49"/>
        <v>12</v>
      </c>
      <c r="N554" s="86">
        <f t="shared" si="50"/>
        <v>80.0985</v>
      </c>
      <c r="O554" s="72"/>
      <c r="P554" s="20"/>
      <c r="Q554" s="20"/>
      <c r="R554" s="20"/>
      <c r="S554" s="20"/>
    </row>
    <row r="555" spans="1:19">
      <c r="A555" s="4" t="s">
        <v>481</v>
      </c>
      <c r="B555" s="83">
        <v>80</v>
      </c>
      <c r="C555" s="84">
        <v>0</v>
      </c>
      <c r="D555" s="84">
        <f t="shared" si="46"/>
        <v>16</v>
      </c>
      <c r="E555" s="85">
        <v>78.7868636363636</v>
      </c>
      <c r="F555" s="98">
        <v>0</v>
      </c>
      <c r="G555" s="86">
        <f t="shared" si="51"/>
        <v>39.3934318181818</v>
      </c>
      <c r="H555" s="83">
        <v>75.5</v>
      </c>
      <c r="I555" s="84">
        <v>4</v>
      </c>
      <c r="J555" s="86">
        <f t="shared" si="48"/>
        <v>11.925</v>
      </c>
      <c r="K555" s="84">
        <v>80</v>
      </c>
      <c r="L555" s="84">
        <v>8</v>
      </c>
      <c r="M555" s="84">
        <f t="shared" si="49"/>
        <v>13.2</v>
      </c>
      <c r="N555" s="86">
        <f t="shared" si="50"/>
        <v>80.5184318181818</v>
      </c>
      <c r="O555" s="72"/>
      <c r="P555" s="20"/>
      <c r="Q555" s="20"/>
      <c r="R555" s="20"/>
      <c r="S555" s="20"/>
    </row>
    <row r="556" spans="1:19">
      <c r="A556" s="4" t="s">
        <v>482</v>
      </c>
      <c r="B556" s="83">
        <v>80</v>
      </c>
      <c r="C556" s="84">
        <v>0</v>
      </c>
      <c r="D556" s="84">
        <f t="shared" si="46"/>
        <v>16</v>
      </c>
      <c r="E556" s="85">
        <v>83.4085</v>
      </c>
      <c r="F556" s="98">
        <v>0</v>
      </c>
      <c r="G556" s="86">
        <f t="shared" si="51"/>
        <v>41.70425</v>
      </c>
      <c r="H556" s="83">
        <v>82</v>
      </c>
      <c r="I556" s="84">
        <v>0</v>
      </c>
      <c r="J556" s="86">
        <f t="shared" si="48"/>
        <v>12.3</v>
      </c>
      <c r="K556" s="84">
        <v>80</v>
      </c>
      <c r="L556" s="84">
        <v>0</v>
      </c>
      <c r="M556" s="84">
        <f t="shared" si="49"/>
        <v>12</v>
      </c>
      <c r="N556" s="86">
        <f t="shared" si="50"/>
        <v>82.00425</v>
      </c>
      <c r="O556" s="72"/>
      <c r="P556" s="20"/>
      <c r="Q556" s="20"/>
      <c r="R556" s="20"/>
      <c r="S556" s="20"/>
    </row>
    <row r="557" spans="1:19">
      <c r="A557" s="4" t="s">
        <v>483</v>
      </c>
      <c r="B557" s="83">
        <v>80</v>
      </c>
      <c r="C557" s="84">
        <v>0</v>
      </c>
      <c r="D557" s="84">
        <f t="shared" si="46"/>
        <v>16</v>
      </c>
      <c r="E557" s="85">
        <v>84.3033636363636</v>
      </c>
      <c r="F557" s="98">
        <v>0</v>
      </c>
      <c r="G557" s="86">
        <f t="shared" si="51"/>
        <v>42.1516818181818</v>
      </c>
      <c r="H557" s="83">
        <v>75.5</v>
      </c>
      <c r="I557" s="84">
        <v>4</v>
      </c>
      <c r="J557" s="86">
        <f t="shared" si="48"/>
        <v>11.925</v>
      </c>
      <c r="K557" s="84">
        <v>80</v>
      </c>
      <c r="L557" s="84">
        <v>4</v>
      </c>
      <c r="M557" s="84">
        <f t="shared" si="49"/>
        <v>12.6</v>
      </c>
      <c r="N557" s="86">
        <f t="shared" si="50"/>
        <v>82.6766818181818</v>
      </c>
      <c r="O557" s="72"/>
      <c r="P557" s="20"/>
      <c r="Q557" s="20"/>
      <c r="R557" s="20"/>
      <c r="S557" s="20"/>
    </row>
    <row r="558" spans="1:19">
      <c r="A558" s="4" t="s">
        <v>484</v>
      </c>
      <c r="B558" s="83">
        <v>80</v>
      </c>
      <c r="C558" s="84">
        <v>0</v>
      </c>
      <c r="D558" s="84">
        <f t="shared" si="46"/>
        <v>16</v>
      </c>
      <c r="E558" s="85">
        <v>85.2235454545454</v>
      </c>
      <c r="F558" s="98">
        <v>0</v>
      </c>
      <c r="G558" s="86">
        <f t="shared" si="51"/>
        <v>42.6117727272727</v>
      </c>
      <c r="H558" s="83">
        <v>83</v>
      </c>
      <c r="I558" s="84">
        <v>4</v>
      </c>
      <c r="J558" s="86">
        <f t="shared" si="48"/>
        <v>13.05</v>
      </c>
      <c r="K558" s="84">
        <v>80</v>
      </c>
      <c r="L558" s="84">
        <v>10</v>
      </c>
      <c r="M558" s="84">
        <f t="shared" si="49"/>
        <v>13.5</v>
      </c>
      <c r="N558" s="86">
        <f t="shared" si="50"/>
        <v>85.1617727272727</v>
      </c>
      <c r="O558" s="72"/>
      <c r="P558" s="20"/>
      <c r="Q558" s="20"/>
      <c r="R558" s="20"/>
      <c r="S558" s="20"/>
    </row>
    <row r="559" spans="1:19">
      <c r="A559" s="4" t="s">
        <v>485</v>
      </c>
      <c r="B559" s="83">
        <v>80</v>
      </c>
      <c r="C559" s="84">
        <v>0</v>
      </c>
      <c r="D559" s="84">
        <f t="shared" si="46"/>
        <v>16</v>
      </c>
      <c r="E559" s="85">
        <v>81.1636818181818</v>
      </c>
      <c r="F559" s="98">
        <v>0</v>
      </c>
      <c r="G559" s="86">
        <f t="shared" si="51"/>
        <v>40.5818409090909</v>
      </c>
      <c r="H559" s="83">
        <v>80</v>
      </c>
      <c r="I559" s="84">
        <v>4</v>
      </c>
      <c r="J559" s="86">
        <f t="shared" si="48"/>
        <v>12.6</v>
      </c>
      <c r="K559" s="84">
        <v>80</v>
      </c>
      <c r="L559" s="84">
        <v>17</v>
      </c>
      <c r="M559" s="84">
        <f t="shared" si="49"/>
        <v>14.55</v>
      </c>
      <c r="N559" s="86">
        <f t="shared" si="50"/>
        <v>83.7318409090909</v>
      </c>
      <c r="O559" s="72"/>
      <c r="P559" s="20"/>
      <c r="Q559" s="20"/>
      <c r="R559" s="20"/>
      <c r="S559" s="20"/>
    </row>
    <row r="560" spans="1:19">
      <c r="A560" s="4" t="s">
        <v>486</v>
      </c>
      <c r="B560" s="83">
        <v>80</v>
      </c>
      <c r="C560" s="84">
        <v>0</v>
      </c>
      <c r="D560" s="84">
        <f t="shared" si="46"/>
        <v>16</v>
      </c>
      <c r="E560" s="85">
        <v>81.2543181818182</v>
      </c>
      <c r="F560" s="98">
        <v>0</v>
      </c>
      <c r="G560" s="86">
        <f t="shared" si="51"/>
        <v>40.6271590909091</v>
      </c>
      <c r="H560" s="83">
        <v>84.5</v>
      </c>
      <c r="I560" s="84">
        <v>0</v>
      </c>
      <c r="J560" s="86">
        <f t="shared" si="48"/>
        <v>12.675</v>
      </c>
      <c r="K560" s="84">
        <v>80</v>
      </c>
      <c r="L560" s="84">
        <v>0</v>
      </c>
      <c r="M560" s="84">
        <f t="shared" si="49"/>
        <v>12</v>
      </c>
      <c r="N560" s="86">
        <f t="shared" si="50"/>
        <v>81.3021590909091</v>
      </c>
      <c r="O560" s="72"/>
      <c r="P560" s="20"/>
      <c r="Q560" s="20"/>
      <c r="R560" s="20"/>
      <c r="S560" s="20"/>
    </row>
    <row r="561" spans="1:19">
      <c r="A561" s="4" t="s">
        <v>487</v>
      </c>
      <c r="B561" s="83">
        <v>80</v>
      </c>
      <c r="C561" s="84">
        <v>0</v>
      </c>
      <c r="D561" s="84">
        <f t="shared" si="46"/>
        <v>16</v>
      </c>
      <c r="E561" s="85">
        <v>85.9162272727273</v>
      </c>
      <c r="F561" s="98">
        <v>0</v>
      </c>
      <c r="G561" s="86">
        <f t="shared" si="51"/>
        <v>42.9581136363636</v>
      </c>
      <c r="H561" s="83">
        <v>87.5</v>
      </c>
      <c r="I561" s="84">
        <v>5</v>
      </c>
      <c r="J561" s="86">
        <f t="shared" si="48"/>
        <v>13.875</v>
      </c>
      <c r="K561" s="84">
        <v>80</v>
      </c>
      <c r="L561" s="84">
        <v>17</v>
      </c>
      <c r="M561" s="84">
        <f t="shared" si="49"/>
        <v>14.55</v>
      </c>
      <c r="N561" s="86">
        <f t="shared" si="50"/>
        <v>87.3831136363636</v>
      </c>
      <c r="O561" s="72"/>
      <c r="P561" s="20"/>
      <c r="Q561" s="20"/>
      <c r="R561" s="20"/>
      <c r="S561" s="20"/>
    </row>
    <row r="562" spans="1:19">
      <c r="A562" s="4" t="s">
        <v>488</v>
      </c>
      <c r="B562" s="83">
        <v>80</v>
      </c>
      <c r="C562" s="84">
        <v>0</v>
      </c>
      <c r="D562" s="84">
        <f t="shared" si="46"/>
        <v>16</v>
      </c>
      <c r="E562" s="85">
        <v>87.7940909090909</v>
      </c>
      <c r="F562" s="98">
        <v>0</v>
      </c>
      <c r="G562" s="86">
        <f t="shared" si="51"/>
        <v>43.8970454545454</v>
      </c>
      <c r="H562" s="83">
        <v>88</v>
      </c>
      <c r="I562" s="84">
        <v>4</v>
      </c>
      <c r="J562" s="86">
        <f t="shared" si="48"/>
        <v>13.8</v>
      </c>
      <c r="K562" s="84">
        <v>80</v>
      </c>
      <c r="L562" s="84">
        <v>28</v>
      </c>
      <c r="M562" s="84">
        <f t="shared" si="49"/>
        <v>16.2</v>
      </c>
      <c r="N562" s="86">
        <f t="shared" si="50"/>
        <v>89.8970454545454</v>
      </c>
      <c r="O562" s="72"/>
      <c r="P562" s="20"/>
      <c r="Q562" s="20"/>
      <c r="R562" s="20"/>
      <c r="S562" s="20"/>
    </row>
    <row r="563" spans="1:19">
      <c r="A563" s="4" t="s">
        <v>489</v>
      </c>
      <c r="B563" s="83">
        <v>80</v>
      </c>
      <c r="C563" s="84">
        <v>0</v>
      </c>
      <c r="D563" s="84">
        <f t="shared" si="46"/>
        <v>16</v>
      </c>
      <c r="E563" s="85">
        <v>84.9378181818182</v>
      </c>
      <c r="F563" s="98">
        <v>0</v>
      </c>
      <c r="G563" s="86">
        <f t="shared" si="51"/>
        <v>42.4689090909091</v>
      </c>
      <c r="H563" s="83">
        <v>83</v>
      </c>
      <c r="I563" s="84">
        <v>4</v>
      </c>
      <c r="J563" s="86">
        <f t="shared" si="48"/>
        <v>13.05</v>
      </c>
      <c r="K563" s="84">
        <v>80</v>
      </c>
      <c r="L563" s="84">
        <v>9</v>
      </c>
      <c r="M563" s="84">
        <f t="shared" si="49"/>
        <v>13.35</v>
      </c>
      <c r="N563" s="86">
        <f t="shared" si="50"/>
        <v>84.8689090909091</v>
      </c>
      <c r="O563" s="72"/>
      <c r="P563" s="20"/>
      <c r="Q563" s="20"/>
      <c r="R563" s="20"/>
      <c r="S563" s="20"/>
    </row>
    <row r="564" spans="1:19">
      <c r="A564" s="4" t="s">
        <v>490</v>
      </c>
      <c r="B564" s="83">
        <v>80</v>
      </c>
      <c r="C564" s="84">
        <v>0</v>
      </c>
      <c r="D564" s="84">
        <f t="shared" si="46"/>
        <v>16</v>
      </c>
      <c r="E564" s="85">
        <v>78.4089090909091</v>
      </c>
      <c r="F564" s="98">
        <v>0</v>
      </c>
      <c r="G564" s="86">
        <f t="shared" si="51"/>
        <v>39.2044545454546</v>
      </c>
      <c r="H564" s="83">
        <v>76.5</v>
      </c>
      <c r="I564" s="84">
        <v>0</v>
      </c>
      <c r="J564" s="86">
        <f t="shared" si="48"/>
        <v>11.475</v>
      </c>
      <c r="K564" s="84">
        <v>80</v>
      </c>
      <c r="L564" s="84">
        <v>0</v>
      </c>
      <c r="M564" s="84">
        <f t="shared" si="49"/>
        <v>12</v>
      </c>
      <c r="N564" s="86">
        <f t="shared" si="50"/>
        <v>78.6794545454545</v>
      </c>
      <c r="O564" s="72"/>
      <c r="P564" s="20"/>
      <c r="Q564" s="20"/>
      <c r="R564" s="20"/>
      <c r="S564" s="20"/>
    </row>
    <row r="565" spans="1:19">
      <c r="A565" s="4" t="s">
        <v>491</v>
      </c>
      <c r="B565" s="83">
        <v>80</v>
      </c>
      <c r="C565" s="84">
        <v>7</v>
      </c>
      <c r="D565" s="84">
        <f t="shared" si="46"/>
        <v>17.4</v>
      </c>
      <c r="E565" s="85">
        <v>86.8414545454546</v>
      </c>
      <c r="F565" s="98">
        <v>0</v>
      </c>
      <c r="G565" s="86">
        <f t="shared" si="51"/>
        <v>43.4207272727273</v>
      </c>
      <c r="H565" s="83">
        <v>80</v>
      </c>
      <c r="I565" s="84">
        <v>6</v>
      </c>
      <c r="J565" s="86">
        <f t="shared" si="48"/>
        <v>12.9</v>
      </c>
      <c r="K565" s="84">
        <v>80</v>
      </c>
      <c r="L565" s="84">
        <v>37</v>
      </c>
      <c r="M565" s="84">
        <f t="shared" si="49"/>
        <v>17.55</v>
      </c>
      <c r="N565" s="86">
        <f t="shared" si="50"/>
        <v>91.2707272727273</v>
      </c>
      <c r="O565" s="72"/>
      <c r="P565" s="20"/>
      <c r="Q565" s="20"/>
      <c r="R565" s="20"/>
      <c r="S565" s="20"/>
    </row>
    <row r="566" spans="1:19">
      <c r="A566" s="4" t="s">
        <v>492</v>
      </c>
      <c r="B566" s="83">
        <v>80</v>
      </c>
      <c r="C566" s="84">
        <v>3</v>
      </c>
      <c r="D566" s="84">
        <f t="shared" si="46"/>
        <v>16.6</v>
      </c>
      <c r="E566" s="85">
        <v>84.2698636363636</v>
      </c>
      <c r="F566" s="98">
        <v>0</v>
      </c>
      <c r="G566" s="86">
        <f t="shared" si="51"/>
        <v>42.1349318181818</v>
      </c>
      <c r="H566" s="83">
        <v>84.5</v>
      </c>
      <c r="I566" s="84">
        <v>5</v>
      </c>
      <c r="J566" s="86">
        <f t="shared" si="48"/>
        <v>13.425</v>
      </c>
      <c r="K566" s="84">
        <v>80</v>
      </c>
      <c r="L566" s="84">
        <v>36</v>
      </c>
      <c r="M566" s="84">
        <f t="shared" si="49"/>
        <v>17.4</v>
      </c>
      <c r="N566" s="86">
        <f t="shared" si="50"/>
        <v>89.5599318181818</v>
      </c>
      <c r="O566" s="72"/>
      <c r="P566" s="20"/>
      <c r="Q566" s="20"/>
      <c r="R566" s="20"/>
      <c r="S566" s="20"/>
    </row>
    <row r="567" spans="1:19">
      <c r="A567" s="4" t="s">
        <v>493</v>
      </c>
      <c r="B567" s="83">
        <v>80</v>
      </c>
      <c r="C567" s="84">
        <v>0</v>
      </c>
      <c r="D567" s="84">
        <f t="shared" si="46"/>
        <v>16</v>
      </c>
      <c r="E567" s="85">
        <v>81.5360909090909</v>
      </c>
      <c r="F567" s="98">
        <v>0</v>
      </c>
      <c r="G567" s="86">
        <f t="shared" si="51"/>
        <v>40.7680454545455</v>
      </c>
      <c r="H567" s="83">
        <v>87</v>
      </c>
      <c r="I567" s="84">
        <v>0</v>
      </c>
      <c r="J567" s="86">
        <f t="shared" si="48"/>
        <v>13.05</v>
      </c>
      <c r="K567" s="84">
        <v>80</v>
      </c>
      <c r="L567" s="84">
        <v>0</v>
      </c>
      <c r="M567" s="84">
        <f t="shared" si="49"/>
        <v>12</v>
      </c>
      <c r="N567" s="86">
        <f t="shared" si="50"/>
        <v>81.8180454545455</v>
      </c>
      <c r="O567" s="72"/>
      <c r="P567" s="20"/>
      <c r="Q567" s="20"/>
      <c r="R567" s="20"/>
      <c r="S567" s="20"/>
    </row>
    <row r="568" spans="1:19">
      <c r="A568" s="4" t="s">
        <v>494</v>
      </c>
      <c r="B568" s="83">
        <v>80</v>
      </c>
      <c r="C568" s="84">
        <v>0</v>
      </c>
      <c r="D568" s="84">
        <f t="shared" si="46"/>
        <v>16</v>
      </c>
      <c r="E568" s="85">
        <v>84.314</v>
      </c>
      <c r="F568" s="98">
        <v>0</v>
      </c>
      <c r="G568" s="86">
        <f t="shared" si="51"/>
        <v>42.157</v>
      </c>
      <c r="H568" s="83">
        <v>83.5</v>
      </c>
      <c r="I568" s="84">
        <v>4</v>
      </c>
      <c r="J568" s="86">
        <f t="shared" si="48"/>
        <v>13.125</v>
      </c>
      <c r="K568" s="84">
        <v>80</v>
      </c>
      <c r="L568" s="84">
        <v>22</v>
      </c>
      <c r="M568" s="84">
        <f t="shared" si="49"/>
        <v>15.3</v>
      </c>
      <c r="N568" s="86">
        <f t="shared" si="50"/>
        <v>86.582</v>
      </c>
      <c r="O568" s="72"/>
      <c r="P568" s="20"/>
      <c r="Q568" s="20"/>
      <c r="R568" s="20"/>
      <c r="S568" s="20"/>
    </row>
    <row r="569" spans="1:19">
      <c r="A569" s="4" t="s">
        <v>495</v>
      </c>
      <c r="B569" s="83">
        <v>80</v>
      </c>
      <c r="C569" s="84">
        <v>4</v>
      </c>
      <c r="D569" s="84">
        <f t="shared" si="46"/>
        <v>16.8</v>
      </c>
      <c r="E569" s="85">
        <v>87.4517727272727</v>
      </c>
      <c r="F569" s="98">
        <v>0</v>
      </c>
      <c r="G569" s="86">
        <f t="shared" si="51"/>
        <v>43.7258863636363</v>
      </c>
      <c r="H569" s="83">
        <v>81.5</v>
      </c>
      <c r="I569" s="84">
        <v>4</v>
      </c>
      <c r="J569" s="86">
        <f t="shared" si="48"/>
        <v>12.825</v>
      </c>
      <c r="K569" s="84">
        <v>80</v>
      </c>
      <c r="L569" s="84">
        <v>49</v>
      </c>
      <c r="M569" s="84">
        <f t="shared" si="49"/>
        <v>19.35</v>
      </c>
      <c r="N569" s="86">
        <f t="shared" si="50"/>
        <v>92.7008863636363</v>
      </c>
      <c r="O569" s="72"/>
      <c r="P569" s="20"/>
      <c r="Q569" s="20"/>
      <c r="R569" s="20"/>
      <c r="S569" s="20"/>
    </row>
    <row r="570" spans="1:19">
      <c r="A570" s="4" t="s">
        <v>496</v>
      </c>
      <c r="B570" s="83">
        <v>80</v>
      </c>
      <c r="C570" s="84">
        <v>4</v>
      </c>
      <c r="D570" s="84">
        <f t="shared" si="46"/>
        <v>16.8</v>
      </c>
      <c r="E570" s="85">
        <v>86.9271363636364</v>
      </c>
      <c r="F570" s="98">
        <v>0</v>
      </c>
      <c r="G570" s="86">
        <f t="shared" si="51"/>
        <v>43.4635681818182</v>
      </c>
      <c r="H570" s="83">
        <v>86.5</v>
      </c>
      <c r="I570" s="84">
        <v>4</v>
      </c>
      <c r="J570" s="86">
        <f t="shared" si="48"/>
        <v>13.575</v>
      </c>
      <c r="K570" s="84">
        <v>80</v>
      </c>
      <c r="L570" s="84">
        <v>35</v>
      </c>
      <c r="M570" s="84">
        <f t="shared" si="49"/>
        <v>17.25</v>
      </c>
      <c r="N570" s="86">
        <f t="shared" si="50"/>
        <v>91.0885681818182</v>
      </c>
      <c r="O570" s="72"/>
      <c r="P570" s="20"/>
      <c r="Q570" s="20"/>
      <c r="R570" s="20"/>
      <c r="S570" s="20"/>
    </row>
    <row r="571" spans="1:19">
      <c r="A571" s="4" t="s">
        <v>497</v>
      </c>
      <c r="B571" s="83">
        <v>80</v>
      </c>
      <c r="C571" s="84">
        <v>0</v>
      </c>
      <c r="D571" s="84">
        <f t="shared" si="46"/>
        <v>16</v>
      </c>
      <c r="E571" s="85">
        <v>84.8570454545454</v>
      </c>
      <c r="F571" s="98">
        <v>0</v>
      </c>
      <c r="G571" s="86">
        <f t="shared" si="51"/>
        <v>42.4285227272727</v>
      </c>
      <c r="H571" s="83">
        <v>77.5</v>
      </c>
      <c r="I571" s="84">
        <v>4</v>
      </c>
      <c r="J571" s="86">
        <f t="shared" si="48"/>
        <v>12.225</v>
      </c>
      <c r="K571" s="84">
        <v>80</v>
      </c>
      <c r="L571" s="84">
        <v>18</v>
      </c>
      <c r="M571" s="84">
        <f t="shared" si="49"/>
        <v>14.7</v>
      </c>
      <c r="N571" s="86">
        <f t="shared" si="50"/>
        <v>85.3535227272727</v>
      </c>
      <c r="O571" s="72"/>
      <c r="P571" s="20"/>
      <c r="Q571" s="20"/>
      <c r="R571" s="20"/>
      <c r="S571" s="20"/>
    </row>
    <row r="572" spans="1:19">
      <c r="A572" s="4" t="s">
        <v>498</v>
      </c>
      <c r="B572" s="83">
        <v>80</v>
      </c>
      <c r="C572" s="84">
        <v>0</v>
      </c>
      <c r="D572" s="84">
        <f t="shared" si="46"/>
        <v>16</v>
      </c>
      <c r="E572" s="85">
        <v>84.3670909090909</v>
      </c>
      <c r="F572" s="98">
        <v>0</v>
      </c>
      <c r="G572" s="86">
        <f t="shared" si="51"/>
        <v>42.1835454545455</v>
      </c>
      <c r="H572" s="83">
        <v>82</v>
      </c>
      <c r="I572" s="84">
        <v>4</v>
      </c>
      <c r="J572" s="86">
        <f t="shared" si="48"/>
        <v>12.9</v>
      </c>
      <c r="K572" s="84">
        <v>80</v>
      </c>
      <c r="L572" s="84">
        <v>8</v>
      </c>
      <c r="M572" s="84">
        <f t="shared" si="49"/>
        <v>13.2</v>
      </c>
      <c r="N572" s="86">
        <f t="shared" si="50"/>
        <v>84.2835454545454</v>
      </c>
      <c r="O572" s="72"/>
      <c r="P572" s="20"/>
      <c r="Q572" s="20"/>
      <c r="R572" s="20"/>
      <c r="S572" s="20"/>
    </row>
    <row r="573" spans="1:19">
      <c r="A573" s="4" t="s">
        <v>499</v>
      </c>
      <c r="B573" s="84">
        <v>80</v>
      </c>
      <c r="C573" s="84">
        <v>0</v>
      </c>
      <c r="D573" s="84">
        <f t="shared" si="46"/>
        <v>16</v>
      </c>
      <c r="E573" s="85">
        <v>78.8821363636364</v>
      </c>
      <c r="F573" s="98">
        <v>0</v>
      </c>
      <c r="G573" s="86">
        <f t="shared" si="51"/>
        <v>39.4410681818182</v>
      </c>
      <c r="H573" s="83">
        <v>74.5</v>
      </c>
      <c r="I573" s="84">
        <v>0</v>
      </c>
      <c r="J573" s="86">
        <f t="shared" si="48"/>
        <v>11.175</v>
      </c>
      <c r="K573" s="84">
        <v>80</v>
      </c>
      <c r="L573" s="84">
        <v>0</v>
      </c>
      <c r="M573" s="84">
        <f t="shared" si="49"/>
        <v>12</v>
      </c>
      <c r="N573" s="86">
        <f t="shared" si="50"/>
        <v>78.6160681818182</v>
      </c>
      <c r="O573" s="72"/>
      <c r="P573" s="20"/>
      <c r="Q573" s="20"/>
      <c r="R573" s="20"/>
      <c r="S573" s="20"/>
    </row>
    <row r="576" spans="1:19">
      <c r="A576" s="67" t="s">
        <v>321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91"/>
    </row>
    <row r="577" spans="1:19">
      <c r="A577" s="69" t="s">
        <v>500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92"/>
    </row>
    <row r="578" spans="1:19">
      <c r="A578" s="71" t="s">
        <v>2</v>
      </c>
      <c r="B578" s="72" t="s">
        <v>3</v>
      </c>
      <c r="C578" s="73"/>
      <c r="D578" s="73"/>
      <c r="E578" s="74" t="s">
        <v>4</v>
      </c>
      <c r="F578" s="96"/>
      <c r="G578" s="74"/>
      <c r="H578" s="72" t="s">
        <v>5</v>
      </c>
      <c r="I578" s="72"/>
      <c r="J578" s="74"/>
      <c r="K578" s="72" t="s">
        <v>6</v>
      </c>
      <c r="L578" s="72"/>
      <c r="M578" s="72"/>
      <c r="N578" s="88" t="s">
        <v>323</v>
      </c>
      <c r="O578" s="71" t="s">
        <v>203</v>
      </c>
      <c r="P578" s="20"/>
      <c r="Q578" s="20"/>
      <c r="R578" s="20"/>
      <c r="S578" s="20"/>
    </row>
    <row r="579" ht="42" spans="1:19">
      <c r="A579" s="71"/>
      <c r="B579" s="75" t="s">
        <v>12</v>
      </c>
      <c r="C579" s="75" t="s">
        <v>13</v>
      </c>
      <c r="D579" s="76">
        <v>0.2</v>
      </c>
      <c r="E579" s="77" t="s">
        <v>324</v>
      </c>
      <c r="F579" s="97" t="s">
        <v>13</v>
      </c>
      <c r="G579" s="74">
        <v>0.5</v>
      </c>
      <c r="H579" s="75" t="s">
        <v>12</v>
      </c>
      <c r="I579" s="89" t="s">
        <v>13</v>
      </c>
      <c r="J579" s="74">
        <v>0.15</v>
      </c>
      <c r="K579" s="89" t="s">
        <v>12</v>
      </c>
      <c r="L579" s="89" t="s">
        <v>13</v>
      </c>
      <c r="M579" s="76">
        <v>0.15</v>
      </c>
      <c r="N579" s="88"/>
      <c r="O579" s="71"/>
      <c r="P579" s="20"/>
      <c r="Q579" s="20"/>
      <c r="R579" s="20"/>
      <c r="S579" s="20"/>
    </row>
    <row r="580" ht="42" spans="1:19">
      <c r="A580" s="71"/>
      <c r="B580" s="78" t="s">
        <v>325</v>
      </c>
      <c r="C580" s="75" t="s">
        <v>18</v>
      </c>
      <c r="D580" s="75" t="s">
        <v>19</v>
      </c>
      <c r="E580" s="77" t="s">
        <v>20</v>
      </c>
      <c r="F580" s="97" t="s">
        <v>18</v>
      </c>
      <c r="G580" s="79" t="s">
        <v>19</v>
      </c>
      <c r="H580" s="75" t="s">
        <v>20</v>
      </c>
      <c r="I580" s="75" t="s">
        <v>18</v>
      </c>
      <c r="J580" s="90" t="s">
        <v>19</v>
      </c>
      <c r="K580" s="89" t="s">
        <v>325</v>
      </c>
      <c r="L580" s="75" t="s">
        <v>21</v>
      </c>
      <c r="M580" s="75" t="s">
        <v>19</v>
      </c>
      <c r="N580" s="88"/>
      <c r="O580" s="71"/>
      <c r="P580" s="20"/>
      <c r="Q580" s="20"/>
      <c r="R580" s="20"/>
      <c r="S580" s="20"/>
    </row>
    <row r="581" spans="1:19">
      <c r="A581" s="4" t="s">
        <v>501</v>
      </c>
      <c r="B581" s="83">
        <v>80</v>
      </c>
      <c r="C581" s="84">
        <v>0</v>
      </c>
      <c r="D581" s="84">
        <f t="shared" ref="D581:D623" si="52">(B581+C581)*0.2</f>
        <v>16</v>
      </c>
      <c r="E581" s="85">
        <v>78.4028282828283</v>
      </c>
      <c r="F581" s="98">
        <v>0</v>
      </c>
      <c r="G581" s="86">
        <f t="shared" ref="G581:G623" si="53">E581*0.5</f>
        <v>39.2014141414141</v>
      </c>
      <c r="H581" s="83">
        <v>92.6</v>
      </c>
      <c r="I581" s="84">
        <v>0</v>
      </c>
      <c r="J581" s="86">
        <f t="shared" ref="J581:J623" si="54">(H581+I581)*0.15</f>
        <v>13.89</v>
      </c>
      <c r="K581" s="84">
        <v>80</v>
      </c>
      <c r="L581" s="27">
        <v>0</v>
      </c>
      <c r="M581" s="84">
        <f t="shared" ref="M581:M623" si="55">(K581+L581)*0.15</f>
        <v>12</v>
      </c>
      <c r="N581" s="86">
        <f t="shared" ref="N581:N623" si="56">D581+G581+J581+M581</f>
        <v>81.0914141414141</v>
      </c>
      <c r="O581" s="72"/>
      <c r="P581" s="20"/>
      <c r="Q581" s="20"/>
      <c r="R581" s="20"/>
      <c r="S581" s="20"/>
    </row>
    <row r="582" spans="1:19">
      <c r="A582" s="4" t="s">
        <v>502</v>
      </c>
      <c r="B582" s="83">
        <v>80</v>
      </c>
      <c r="C582" s="84">
        <v>0</v>
      </c>
      <c r="D582" s="84">
        <f t="shared" si="52"/>
        <v>16</v>
      </c>
      <c r="E582" s="85">
        <v>76.5235353535354</v>
      </c>
      <c r="F582" s="98">
        <v>0</v>
      </c>
      <c r="G582" s="86">
        <f t="shared" si="53"/>
        <v>38.2617676767677</v>
      </c>
      <c r="H582" s="83">
        <v>91</v>
      </c>
      <c r="I582" s="84">
        <v>4</v>
      </c>
      <c r="J582" s="86">
        <f t="shared" si="54"/>
        <v>14.25</v>
      </c>
      <c r="K582" s="84">
        <v>80</v>
      </c>
      <c r="L582" s="84">
        <v>15</v>
      </c>
      <c r="M582" s="84">
        <f t="shared" si="55"/>
        <v>14.25</v>
      </c>
      <c r="N582" s="86">
        <f t="shared" si="56"/>
        <v>82.7617676767677</v>
      </c>
      <c r="O582" s="72"/>
      <c r="P582" s="20"/>
      <c r="Q582" s="20"/>
      <c r="R582" s="20"/>
      <c r="S582" s="20"/>
    </row>
    <row r="583" spans="1:19">
      <c r="A583" s="4" t="s">
        <v>503</v>
      </c>
      <c r="B583" s="83">
        <v>80</v>
      </c>
      <c r="C583" s="84">
        <v>0</v>
      </c>
      <c r="D583" s="84">
        <f t="shared" si="52"/>
        <v>16</v>
      </c>
      <c r="E583" s="85">
        <v>76.4668181818182</v>
      </c>
      <c r="F583" s="98">
        <v>0</v>
      </c>
      <c r="G583" s="86">
        <f t="shared" si="53"/>
        <v>38.2334090909091</v>
      </c>
      <c r="H583" s="83">
        <v>92.25</v>
      </c>
      <c r="I583" s="84">
        <v>0</v>
      </c>
      <c r="J583" s="86">
        <f t="shared" si="54"/>
        <v>13.8375</v>
      </c>
      <c r="K583" s="84">
        <v>80</v>
      </c>
      <c r="L583" s="84">
        <v>0</v>
      </c>
      <c r="M583" s="84">
        <f t="shared" si="55"/>
        <v>12</v>
      </c>
      <c r="N583" s="86">
        <f t="shared" si="56"/>
        <v>80.0709090909091</v>
      </c>
      <c r="O583" s="72"/>
      <c r="P583" s="20"/>
      <c r="Q583" s="20"/>
      <c r="R583" s="20"/>
      <c r="S583" s="20"/>
    </row>
    <row r="584" spans="1:19">
      <c r="A584" s="4" t="s">
        <v>504</v>
      </c>
      <c r="B584" s="83">
        <v>80</v>
      </c>
      <c r="C584" s="84">
        <v>0</v>
      </c>
      <c r="D584" s="84">
        <f t="shared" si="52"/>
        <v>16</v>
      </c>
      <c r="E584" s="85">
        <v>73.9422727272727</v>
      </c>
      <c r="F584" s="98">
        <v>0</v>
      </c>
      <c r="G584" s="86">
        <f t="shared" si="53"/>
        <v>36.9711363636363</v>
      </c>
      <c r="H584" s="83">
        <v>92.1</v>
      </c>
      <c r="I584" s="84">
        <v>0</v>
      </c>
      <c r="J584" s="86">
        <f t="shared" si="54"/>
        <v>13.815</v>
      </c>
      <c r="K584" s="84">
        <v>80</v>
      </c>
      <c r="L584" s="84">
        <v>0</v>
      </c>
      <c r="M584" s="84">
        <f t="shared" si="55"/>
        <v>12</v>
      </c>
      <c r="N584" s="86">
        <f t="shared" si="56"/>
        <v>78.7861363636363</v>
      </c>
      <c r="O584" s="72"/>
      <c r="P584" s="20"/>
      <c r="Q584" s="20"/>
      <c r="R584" s="20"/>
      <c r="S584" s="20"/>
    </row>
    <row r="585" spans="1:19">
      <c r="A585" s="4" t="s">
        <v>505</v>
      </c>
      <c r="B585" s="83">
        <v>80</v>
      </c>
      <c r="C585" s="84">
        <v>0</v>
      </c>
      <c r="D585" s="84">
        <f t="shared" si="52"/>
        <v>16</v>
      </c>
      <c r="E585" s="85">
        <v>78.9027777777778</v>
      </c>
      <c r="F585" s="98">
        <v>0</v>
      </c>
      <c r="G585" s="86">
        <f t="shared" si="53"/>
        <v>39.4513888888889</v>
      </c>
      <c r="H585" s="83">
        <v>93.6</v>
      </c>
      <c r="I585" s="84">
        <v>0</v>
      </c>
      <c r="J585" s="86">
        <f t="shared" si="54"/>
        <v>14.04</v>
      </c>
      <c r="K585" s="84">
        <v>80</v>
      </c>
      <c r="L585" s="84">
        <v>0</v>
      </c>
      <c r="M585" s="84">
        <f t="shared" si="55"/>
        <v>12</v>
      </c>
      <c r="N585" s="86">
        <f t="shared" si="56"/>
        <v>81.4913888888889</v>
      </c>
      <c r="O585" s="72"/>
      <c r="P585" s="20"/>
      <c r="Q585" s="20"/>
      <c r="R585" s="20"/>
      <c r="S585" s="20"/>
    </row>
    <row r="586" spans="1:19">
      <c r="A586" s="4" t="s">
        <v>506</v>
      </c>
      <c r="B586" s="83">
        <v>80</v>
      </c>
      <c r="C586" s="84">
        <v>0</v>
      </c>
      <c r="D586" s="84">
        <f t="shared" si="52"/>
        <v>16</v>
      </c>
      <c r="E586" s="85">
        <v>82.9695454545455</v>
      </c>
      <c r="F586" s="98">
        <v>0</v>
      </c>
      <c r="G586" s="86">
        <f t="shared" si="53"/>
        <v>41.4847727272727</v>
      </c>
      <c r="H586" s="83">
        <v>91.35</v>
      </c>
      <c r="I586" s="84">
        <v>7</v>
      </c>
      <c r="J586" s="86">
        <f t="shared" si="54"/>
        <v>14.7525</v>
      </c>
      <c r="K586" s="84">
        <v>80</v>
      </c>
      <c r="L586" s="84">
        <v>23</v>
      </c>
      <c r="M586" s="84">
        <f t="shared" si="55"/>
        <v>15.45</v>
      </c>
      <c r="N586" s="86">
        <f t="shared" si="56"/>
        <v>87.6872727272727</v>
      </c>
      <c r="O586" s="72"/>
      <c r="P586" s="20"/>
      <c r="Q586" s="20"/>
      <c r="R586" s="20"/>
      <c r="S586" s="20"/>
    </row>
    <row r="587" spans="1:19">
      <c r="A587" s="4" t="s">
        <v>507</v>
      </c>
      <c r="B587" s="83">
        <v>80</v>
      </c>
      <c r="C587" s="84">
        <v>0</v>
      </c>
      <c r="D587" s="84">
        <f t="shared" si="52"/>
        <v>16</v>
      </c>
      <c r="E587" s="85">
        <v>82.5825252525252</v>
      </c>
      <c r="F587" s="98">
        <v>0</v>
      </c>
      <c r="G587" s="86">
        <f t="shared" si="53"/>
        <v>41.2912626262626</v>
      </c>
      <c r="H587" s="83">
        <v>90.1</v>
      </c>
      <c r="I587" s="84">
        <v>0</v>
      </c>
      <c r="J587" s="86">
        <f t="shared" si="54"/>
        <v>13.515</v>
      </c>
      <c r="K587" s="84">
        <v>80</v>
      </c>
      <c r="L587" s="84">
        <v>0</v>
      </c>
      <c r="M587" s="84">
        <f t="shared" si="55"/>
        <v>12</v>
      </c>
      <c r="N587" s="86">
        <f t="shared" si="56"/>
        <v>82.8062626262626</v>
      </c>
      <c r="O587" s="72"/>
      <c r="P587" s="20"/>
      <c r="Q587" s="20"/>
      <c r="R587" s="20"/>
      <c r="S587" s="20"/>
    </row>
    <row r="588" spans="1:19">
      <c r="A588" s="4" t="s">
        <v>508</v>
      </c>
      <c r="B588" s="83">
        <v>80</v>
      </c>
      <c r="C588" s="84">
        <v>0</v>
      </c>
      <c r="D588" s="84">
        <f t="shared" si="52"/>
        <v>16</v>
      </c>
      <c r="E588" s="85">
        <v>80.4752525252525</v>
      </c>
      <c r="F588" s="98">
        <v>0</v>
      </c>
      <c r="G588" s="86">
        <f t="shared" si="53"/>
        <v>40.2376262626263</v>
      </c>
      <c r="H588" s="83">
        <v>94.85</v>
      </c>
      <c r="I588" s="84">
        <v>0</v>
      </c>
      <c r="J588" s="86">
        <f t="shared" si="54"/>
        <v>14.2275</v>
      </c>
      <c r="K588" s="84">
        <v>80</v>
      </c>
      <c r="L588" s="84">
        <v>0</v>
      </c>
      <c r="M588" s="84">
        <f t="shared" si="55"/>
        <v>12</v>
      </c>
      <c r="N588" s="86">
        <f t="shared" si="56"/>
        <v>82.4651262626263</v>
      </c>
      <c r="O588" s="72"/>
      <c r="P588" s="20"/>
      <c r="Q588" s="20"/>
      <c r="R588" s="20"/>
      <c r="S588" s="20"/>
    </row>
    <row r="589" spans="1:19">
      <c r="A589" s="4" t="s">
        <v>509</v>
      </c>
      <c r="B589" s="83">
        <v>80</v>
      </c>
      <c r="C589" s="84">
        <v>0</v>
      </c>
      <c r="D589" s="84">
        <f t="shared" si="52"/>
        <v>16</v>
      </c>
      <c r="E589" s="85">
        <v>85.5748484848485</v>
      </c>
      <c r="F589" s="98">
        <v>0</v>
      </c>
      <c r="G589" s="86">
        <f t="shared" si="53"/>
        <v>42.7874242424243</v>
      </c>
      <c r="H589" s="83">
        <v>92.6</v>
      </c>
      <c r="I589" s="84">
        <v>4</v>
      </c>
      <c r="J589" s="86">
        <f t="shared" si="54"/>
        <v>14.49</v>
      </c>
      <c r="K589" s="84">
        <v>80</v>
      </c>
      <c r="L589" s="84">
        <v>32</v>
      </c>
      <c r="M589" s="84">
        <f t="shared" si="55"/>
        <v>16.8</v>
      </c>
      <c r="N589" s="86">
        <f t="shared" si="56"/>
        <v>90.0774242424242</v>
      </c>
      <c r="O589" s="72"/>
      <c r="P589" s="20"/>
      <c r="Q589" s="20"/>
      <c r="R589" s="20"/>
      <c r="S589" s="20"/>
    </row>
    <row r="590" spans="1:19">
      <c r="A590" s="4" t="s">
        <v>510</v>
      </c>
      <c r="B590" s="83">
        <v>80</v>
      </c>
      <c r="C590" s="84">
        <v>0</v>
      </c>
      <c r="D590" s="84">
        <f t="shared" si="52"/>
        <v>16</v>
      </c>
      <c r="E590" s="85">
        <v>74.5076767676768</v>
      </c>
      <c r="F590" s="98">
        <v>0</v>
      </c>
      <c r="G590" s="86">
        <f t="shared" si="53"/>
        <v>37.2538383838384</v>
      </c>
      <c r="H590" s="83">
        <v>89</v>
      </c>
      <c r="I590" s="84">
        <v>0</v>
      </c>
      <c r="J590" s="86">
        <f t="shared" si="54"/>
        <v>13.35</v>
      </c>
      <c r="K590" s="84">
        <v>80</v>
      </c>
      <c r="L590" s="84">
        <v>0</v>
      </c>
      <c r="M590" s="84">
        <f t="shared" si="55"/>
        <v>12</v>
      </c>
      <c r="N590" s="86">
        <f t="shared" si="56"/>
        <v>78.6038383838384</v>
      </c>
      <c r="O590" s="72"/>
      <c r="P590" s="20"/>
      <c r="Q590" s="20"/>
      <c r="R590" s="20"/>
      <c r="S590" s="20"/>
    </row>
    <row r="591" spans="1:19">
      <c r="A591" s="4" t="s">
        <v>511</v>
      </c>
      <c r="B591" s="83">
        <v>80</v>
      </c>
      <c r="C591" s="84">
        <v>0</v>
      </c>
      <c r="D591" s="84">
        <f t="shared" si="52"/>
        <v>16</v>
      </c>
      <c r="E591" s="85">
        <v>71.4354545454545</v>
      </c>
      <c r="F591" s="98">
        <v>0</v>
      </c>
      <c r="G591" s="86">
        <f t="shared" si="53"/>
        <v>35.7177272727273</v>
      </c>
      <c r="H591" s="83">
        <v>91.6</v>
      </c>
      <c r="I591" s="84">
        <v>0</v>
      </c>
      <c r="J591" s="86">
        <f t="shared" si="54"/>
        <v>13.74</v>
      </c>
      <c r="K591" s="84">
        <v>80</v>
      </c>
      <c r="L591" s="84">
        <v>0</v>
      </c>
      <c r="M591" s="84">
        <f t="shared" si="55"/>
        <v>12</v>
      </c>
      <c r="N591" s="86">
        <f t="shared" si="56"/>
        <v>77.4577272727273</v>
      </c>
      <c r="O591" s="72"/>
      <c r="P591" s="20"/>
      <c r="Q591" s="20"/>
      <c r="R591" s="20"/>
      <c r="S591" s="20"/>
    </row>
    <row r="592" spans="1:19">
      <c r="A592" s="4" t="s">
        <v>512</v>
      </c>
      <c r="B592" s="83">
        <v>80</v>
      </c>
      <c r="C592" s="84">
        <v>0</v>
      </c>
      <c r="D592" s="84">
        <f t="shared" si="52"/>
        <v>16</v>
      </c>
      <c r="E592" s="85">
        <v>73.0942929292929</v>
      </c>
      <c r="F592" s="98">
        <v>0</v>
      </c>
      <c r="G592" s="86">
        <f t="shared" si="53"/>
        <v>36.5471464646465</v>
      </c>
      <c r="H592" s="83">
        <v>92.6</v>
      </c>
      <c r="I592" s="84">
        <v>0</v>
      </c>
      <c r="J592" s="86">
        <f t="shared" si="54"/>
        <v>13.89</v>
      </c>
      <c r="K592" s="84">
        <v>80</v>
      </c>
      <c r="L592" s="84">
        <v>0</v>
      </c>
      <c r="M592" s="84">
        <f t="shared" si="55"/>
        <v>12</v>
      </c>
      <c r="N592" s="86">
        <f t="shared" si="56"/>
        <v>78.4371464646464</v>
      </c>
      <c r="O592" s="72"/>
      <c r="P592" s="20"/>
      <c r="Q592" s="20"/>
      <c r="R592" s="20"/>
      <c r="S592" s="20"/>
    </row>
    <row r="593" spans="1:19">
      <c r="A593" s="4" t="s">
        <v>513</v>
      </c>
      <c r="B593" s="83">
        <v>80</v>
      </c>
      <c r="C593" s="84">
        <v>0</v>
      </c>
      <c r="D593" s="84">
        <f t="shared" si="52"/>
        <v>16</v>
      </c>
      <c r="E593" s="85">
        <v>80.4863131313131</v>
      </c>
      <c r="F593" s="98">
        <v>0</v>
      </c>
      <c r="G593" s="86">
        <f t="shared" si="53"/>
        <v>40.2431565656565</v>
      </c>
      <c r="H593" s="83">
        <v>93.35</v>
      </c>
      <c r="I593" s="84">
        <v>0</v>
      </c>
      <c r="J593" s="86">
        <f t="shared" si="54"/>
        <v>14.0025</v>
      </c>
      <c r="K593" s="84">
        <v>80</v>
      </c>
      <c r="L593" s="84">
        <v>0</v>
      </c>
      <c r="M593" s="84">
        <f t="shared" si="55"/>
        <v>12</v>
      </c>
      <c r="N593" s="86">
        <f t="shared" si="56"/>
        <v>82.2456565656565</v>
      </c>
      <c r="O593" s="72"/>
      <c r="P593" s="20"/>
      <c r="Q593" s="20"/>
      <c r="R593" s="20"/>
      <c r="S593" s="20"/>
    </row>
    <row r="594" spans="1:19">
      <c r="A594" s="4" t="s">
        <v>514</v>
      </c>
      <c r="B594" s="83">
        <v>80</v>
      </c>
      <c r="C594" s="84">
        <v>0</v>
      </c>
      <c r="D594" s="84">
        <f t="shared" si="52"/>
        <v>16</v>
      </c>
      <c r="E594" s="85">
        <v>81.0725252525253</v>
      </c>
      <c r="F594" s="98">
        <v>0</v>
      </c>
      <c r="G594" s="86">
        <f t="shared" si="53"/>
        <v>40.5362626262626</v>
      </c>
      <c r="H594" s="83">
        <v>89.6</v>
      </c>
      <c r="I594" s="84">
        <v>0</v>
      </c>
      <c r="J594" s="86">
        <f t="shared" si="54"/>
        <v>13.44</v>
      </c>
      <c r="K594" s="84">
        <v>80</v>
      </c>
      <c r="L594" s="84">
        <v>0</v>
      </c>
      <c r="M594" s="84">
        <f t="shared" si="55"/>
        <v>12</v>
      </c>
      <c r="N594" s="86">
        <f t="shared" si="56"/>
        <v>81.9762626262627</v>
      </c>
      <c r="O594" s="72"/>
      <c r="P594" s="20"/>
      <c r="Q594" s="20"/>
      <c r="R594" s="20"/>
      <c r="S594" s="20"/>
    </row>
    <row r="595" spans="1:19">
      <c r="A595" s="4" t="s">
        <v>515</v>
      </c>
      <c r="B595" s="83">
        <v>80</v>
      </c>
      <c r="C595" s="84">
        <v>0</v>
      </c>
      <c r="D595" s="84">
        <f t="shared" si="52"/>
        <v>16</v>
      </c>
      <c r="E595" s="85">
        <v>82.0213636363636</v>
      </c>
      <c r="F595" s="98">
        <v>0</v>
      </c>
      <c r="G595" s="86">
        <f t="shared" si="53"/>
        <v>41.0106818181818</v>
      </c>
      <c r="H595" s="83">
        <v>91.6</v>
      </c>
      <c r="I595" s="84">
        <v>0</v>
      </c>
      <c r="J595" s="86">
        <f t="shared" si="54"/>
        <v>13.74</v>
      </c>
      <c r="K595" s="84">
        <v>80</v>
      </c>
      <c r="L595" s="84">
        <v>0</v>
      </c>
      <c r="M595" s="84">
        <f t="shared" si="55"/>
        <v>12</v>
      </c>
      <c r="N595" s="86">
        <f t="shared" si="56"/>
        <v>82.7506818181818</v>
      </c>
      <c r="O595" s="72"/>
      <c r="P595" s="20"/>
      <c r="Q595" s="20"/>
      <c r="R595" s="20"/>
      <c r="S595" s="20"/>
    </row>
    <row r="596" spans="1:19">
      <c r="A596" s="4" t="s">
        <v>516</v>
      </c>
      <c r="B596" s="83">
        <v>80</v>
      </c>
      <c r="C596" s="84">
        <v>0</v>
      </c>
      <c r="D596" s="84">
        <f t="shared" si="52"/>
        <v>16</v>
      </c>
      <c r="E596" s="85">
        <v>84.5034848484848</v>
      </c>
      <c r="F596" s="98">
        <v>0</v>
      </c>
      <c r="G596" s="86">
        <f t="shared" si="53"/>
        <v>42.2517424242424</v>
      </c>
      <c r="H596" s="83">
        <v>92.85</v>
      </c>
      <c r="I596" s="84">
        <v>4</v>
      </c>
      <c r="J596" s="86">
        <f t="shared" si="54"/>
        <v>14.5275</v>
      </c>
      <c r="K596" s="84">
        <v>80</v>
      </c>
      <c r="L596" s="84">
        <v>14</v>
      </c>
      <c r="M596" s="84">
        <f t="shared" si="55"/>
        <v>14.1</v>
      </c>
      <c r="N596" s="86">
        <f t="shared" si="56"/>
        <v>86.8792424242424</v>
      </c>
      <c r="O596" s="72"/>
      <c r="P596" s="20"/>
      <c r="Q596" s="20"/>
      <c r="R596" s="20"/>
      <c r="S596" s="20"/>
    </row>
    <row r="597" spans="1:19">
      <c r="A597" s="4" t="s">
        <v>517</v>
      </c>
      <c r="B597" s="83">
        <v>80</v>
      </c>
      <c r="C597" s="84">
        <v>0</v>
      </c>
      <c r="D597" s="84">
        <f t="shared" si="52"/>
        <v>16</v>
      </c>
      <c r="E597" s="85">
        <v>70.8830808080808</v>
      </c>
      <c r="F597" s="98">
        <v>0</v>
      </c>
      <c r="G597" s="86">
        <f t="shared" si="53"/>
        <v>35.4415404040404</v>
      </c>
      <c r="H597" s="83">
        <v>94.35</v>
      </c>
      <c r="I597" s="84">
        <v>0</v>
      </c>
      <c r="J597" s="86">
        <f t="shared" si="54"/>
        <v>14.1525</v>
      </c>
      <c r="K597" s="84">
        <v>80</v>
      </c>
      <c r="L597" s="84">
        <v>0</v>
      </c>
      <c r="M597" s="84">
        <f t="shared" si="55"/>
        <v>12</v>
      </c>
      <c r="N597" s="86">
        <f t="shared" si="56"/>
        <v>77.5940404040404</v>
      </c>
      <c r="O597" s="72"/>
      <c r="P597" s="20"/>
      <c r="Q597" s="20"/>
      <c r="R597" s="20"/>
      <c r="S597" s="20"/>
    </row>
    <row r="598" spans="1:19">
      <c r="A598" s="4" t="s">
        <v>518</v>
      </c>
      <c r="B598" s="83">
        <v>80</v>
      </c>
      <c r="C598" s="84">
        <v>3</v>
      </c>
      <c r="D598" s="84">
        <f t="shared" si="52"/>
        <v>16.6</v>
      </c>
      <c r="E598" s="85">
        <v>79.4696464646465</v>
      </c>
      <c r="F598" s="98">
        <v>0</v>
      </c>
      <c r="G598" s="86">
        <f t="shared" si="53"/>
        <v>39.7348232323233</v>
      </c>
      <c r="H598" s="83">
        <v>93.1</v>
      </c>
      <c r="I598" s="84">
        <v>4</v>
      </c>
      <c r="J598" s="86">
        <f t="shared" si="54"/>
        <v>14.565</v>
      </c>
      <c r="K598" s="84">
        <v>80</v>
      </c>
      <c r="L598" s="84">
        <v>16</v>
      </c>
      <c r="M598" s="84">
        <f t="shared" si="55"/>
        <v>14.4</v>
      </c>
      <c r="N598" s="86">
        <f t="shared" si="56"/>
        <v>85.2998232323233</v>
      </c>
      <c r="O598" s="72"/>
      <c r="P598" s="20"/>
      <c r="Q598" s="20"/>
      <c r="R598" s="20"/>
      <c r="S598" s="20"/>
    </row>
    <row r="599" spans="1:19">
      <c r="A599" s="4" t="s">
        <v>519</v>
      </c>
      <c r="B599" s="83">
        <v>80</v>
      </c>
      <c r="C599" s="84">
        <v>0</v>
      </c>
      <c r="D599" s="84">
        <f t="shared" si="52"/>
        <v>16</v>
      </c>
      <c r="E599" s="85">
        <v>82.3041919191919</v>
      </c>
      <c r="F599" s="98">
        <v>0</v>
      </c>
      <c r="G599" s="86">
        <f t="shared" si="53"/>
        <v>41.1520959595959</v>
      </c>
      <c r="H599" s="83">
        <v>92.6</v>
      </c>
      <c r="I599" s="84">
        <v>0</v>
      </c>
      <c r="J599" s="86">
        <f t="shared" si="54"/>
        <v>13.89</v>
      </c>
      <c r="K599" s="84">
        <v>80</v>
      </c>
      <c r="L599" s="84">
        <v>0</v>
      </c>
      <c r="M599" s="84">
        <f t="shared" si="55"/>
        <v>12</v>
      </c>
      <c r="N599" s="86">
        <f t="shared" si="56"/>
        <v>83.0420959595959</v>
      </c>
      <c r="O599" s="72"/>
      <c r="P599" s="20"/>
      <c r="Q599" s="20"/>
      <c r="R599" s="20"/>
      <c r="S599" s="20"/>
    </row>
    <row r="600" spans="1:19">
      <c r="A600" s="4" t="s">
        <v>520</v>
      </c>
      <c r="B600" s="83">
        <v>80</v>
      </c>
      <c r="C600" s="84">
        <v>0</v>
      </c>
      <c r="D600" s="84">
        <f t="shared" si="52"/>
        <v>16</v>
      </c>
      <c r="E600" s="85">
        <v>87.470303030303</v>
      </c>
      <c r="F600" s="98">
        <v>0</v>
      </c>
      <c r="G600" s="86">
        <f t="shared" si="53"/>
        <v>43.7351515151515</v>
      </c>
      <c r="H600" s="83">
        <v>93.35</v>
      </c>
      <c r="I600" s="84">
        <v>0</v>
      </c>
      <c r="J600" s="86">
        <f t="shared" si="54"/>
        <v>14.0025</v>
      </c>
      <c r="K600" s="84">
        <v>80</v>
      </c>
      <c r="L600" s="84">
        <v>22</v>
      </c>
      <c r="M600" s="84">
        <f t="shared" si="55"/>
        <v>15.3</v>
      </c>
      <c r="N600" s="86">
        <f t="shared" si="56"/>
        <v>89.0376515151515</v>
      </c>
      <c r="O600" s="72"/>
      <c r="P600" s="20"/>
      <c r="Q600" s="20"/>
      <c r="R600" s="20"/>
      <c r="S600" s="20"/>
    </row>
    <row r="601" spans="1:19">
      <c r="A601" s="4" t="s">
        <v>521</v>
      </c>
      <c r="B601" s="83">
        <v>80</v>
      </c>
      <c r="C601" s="84">
        <v>0</v>
      </c>
      <c r="D601" s="84">
        <f t="shared" si="52"/>
        <v>16</v>
      </c>
      <c r="E601" s="85">
        <v>27.1742424242424</v>
      </c>
      <c r="F601" s="98">
        <v>0</v>
      </c>
      <c r="G601" s="86">
        <f t="shared" si="53"/>
        <v>13.5871212121212</v>
      </c>
      <c r="H601" s="83">
        <v>78.4</v>
      </c>
      <c r="I601" s="84">
        <v>0</v>
      </c>
      <c r="J601" s="86">
        <f t="shared" si="54"/>
        <v>11.76</v>
      </c>
      <c r="K601" s="84">
        <v>80</v>
      </c>
      <c r="L601" s="84">
        <v>0</v>
      </c>
      <c r="M601" s="84">
        <f t="shared" si="55"/>
        <v>12</v>
      </c>
      <c r="N601" s="86">
        <f t="shared" si="56"/>
        <v>53.3471212121212</v>
      </c>
      <c r="O601" s="72"/>
      <c r="P601" s="20"/>
      <c r="Q601" s="20"/>
      <c r="R601" s="20"/>
      <c r="S601" s="20"/>
    </row>
    <row r="602" spans="1:19">
      <c r="A602" s="4" t="s">
        <v>522</v>
      </c>
      <c r="B602" s="83">
        <v>80</v>
      </c>
      <c r="C602" s="84">
        <v>0</v>
      </c>
      <c r="D602" s="84">
        <f t="shared" si="52"/>
        <v>16</v>
      </c>
      <c r="E602" s="85">
        <v>58.0580303030303</v>
      </c>
      <c r="F602" s="98">
        <v>0</v>
      </c>
      <c r="G602" s="86">
        <f t="shared" si="53"/>
        <v>29.0290151515152</v>
      </c>
      <c r="H602" s="83">
        <v>88.5</v>
      </c>
      <c r="I602" s="84">
        <v>0</v>
      </c>
      <c r="J602" s="86">
        <f t="shared" si="54"/>
        <v>13.275</v>
      </c>
      <c r="K602" s="84">
        <v>80</v>
      </c>
      <c r="L602" s="84">
        <v>0</v>
      </c>
      <c r="M602" s="84">
        <f t="shared" si="55"/>
        <v>12</v>
      </c>
      <c r="N602" s="86">
        <f t="shared" si="56"/>
        <v>70.3040151515152</v>
      </c>
      <c r="O602" s="72"/>
      <c r="P602" s="20"/>
      <c r="Q602" s="20"/>
      <c r="R602" s="20"/>
      <c r="S602" s="20"/>
    </row>
    <row r="603" spans="1:19">
      <c r="A603" s="4" t="s">
        <v>523</v>
      </c>
      <c r="B603" s="83">
        <v>80</v>
      </c>
      <c r="C603" s="84">
        <v>0</v>
      </c>
      <c r="D603" s="84">
        <f t="shared" si="52"/>
        <v>16</v>
      </c>
      <c r="E603" s="85">
        <v>85.1955555555556</v>
      </c>
      <c r="F603" s="98">
        <v>0</v>
      </c>
      <c r="G603" s="86">
        <f t="shared" si="53"/>
        <v>42.5977777777778</v>
      </c>
      <c r="H603" s="83">
        <v>93.85</v>
      </c>
      <c r="I603" s="84">
        <v>0</v>
      </c>
      <c r="J603" s="86">
        <f t="shared" si="54"/>
        <v>14.0775</v>
      </c>
      <c r="K603" s="84">
        <v>80</v>
      </c>
      <c r="L603" s="84">
        <v>4</v>
      </c>
      <c r="M603" s="84">
        <f t="shared" si="55"/>
        <v>12.6</v>
      </c>
      <c r="N603" s="86">
        <f t="shared" si="56"/>
        <v>85.2752777777778</v>
      </c>
      <c r="O603" s="72"/>
      <c r="P603" s="20"/>
      <c r="Q603" s="20"/>
      <c r="R603" s="20"/>
      <c r="S603" s="20"/>
    </row>
    <row r="604" spans="1:19">
      <c r="A604" s="4" t="s">
        <v>524</v>
      </c>
      <c r="B604" s="83">
        <v>80</v>
      </c>
      <c r="C604" s="84">
        <v>4</v>
      </c>
      <c r="D604" s="84">
        <f t="shared" si="52"/>
        <v>16.8</v>
      </c>
      <c r="E604" s="85">
        <v>86.2363636363636</v>
      </c>
      <c r="F604" s="98">
        <v>0</v>
      </c>
      <c r="G604" s="86">
        <f t="shared" si="53"/>
        <v>43.1181818181818</v>
      </c>
      <c r="H604" s="83">
        <v>95</v>
      </c>
      <c r="I604" s="84">
        <v>4</v>
      </c>
      <c r="J604" s="86">
        <f t="shared" si="54"/>
        <v>14.85</v>
      </c>
      <c r="K604" s="84">
        <v>80</v>
      </c>
      <c r="L604" s="84">
        <v>62</v>
      </c>
      <c r="M604" s="84">
        <f t="shared" si="55"/>
        <v>21.3</v>
      </c>
      <c r="N604" s="86">
        <f t="shared" si="56"/>
        <v>96.0681818181818</v>
      </c>
      <c r="O604" s="72"/>
      <c r="P604" s="20"/>
      <c r="Q604" s="20"/>
      <c r="R604" s="20"/>
      <c r="S604" s="20"/>
    </row>
    <row r="605" spans="1:19">
      <c r="A605" s="4" t="s">
        <v>525</v>
      </c>
      <c r="B605" s="83">
        <v>80</v>
      </c>
      <c r="C605" s="84">
        <v>0</v>
      </c>
      <c r="D605" s="84">
        <f t="shared" si="52"/>
        <v>16</v>
      </c>
      <c r="E605" s="85">
        <v>71.1347474747475</v>
      </c>
      <c r="F605" s="98">
        <v>0</v>
      </c>
      <c r="G605" s="86">
        <f t="shared" si="53"/>
        <v>35.5673737373737</v>
      </c>
      <c r="H605" s="83">
        <v>94.6</v>
      </c>
      <c r="I605" s="84">
        <v>0</v>
      </c>
      <c r="J605" s="86">
        <f t="shared" si="54"/>
        <v>14.19</v>
      </c>
      <c r="K605" s="84">
        <v>80</v>
      </c>
      <c r="L605" s="84">
        <v>0</v>
      </c>
      <c r="M605" s="84">
        <f t="shared" si="55"/>
        <v>12</v>
      </c>
      <c r="N605" s="86">
        <f t="shared" si="56"/>
        <v>77.7573737373738</v>
      </c>
      <c r="O605" s="72"/>
      <c r="P605" s="20"/>
      <c r="Q605" s="20"/>
      <c r="R605" s="20"/>
      <c r="S605" s="20"/>
    </row>
    <row r="606" spans="1:19">
      <c r="A606" s="4" t="s">
        <v>526</v>
      </c>
      <c r="B606" s="83">
        <v>80</v>
      </c>
      <c r="C606" s="84">
        <v>0</v>
      </c>
      <c r="D606" s="84">
        <f t="shared" si="52"/>
        <v>16</v>
      </c>
      <c r="E606" s="85">
        <v>83.1415151515152</v>
      </c>
      <c r="F606" s="98">
        <v>0</v>
      </c>
      <c r="G606" s="86">
        <f t="shared" si="53"/>
        <v>41.5707575757576</v>
      </c>
      <c r="H606" s="83">
        <v>91.1</v>
      </c>
      <c r="I606" s="84">
        <v>0</v>
      </c>
      <c r="J606" s="86">
        <f t="shared" si="54"/>
        <v>13.665</v>
      </c>
      <c r="K606" s="84">
        <v>80</v>
      </c>
      <c r="L606" s="84">
        <v>32</v>
      </c>
      <c r="M606" s="84">
        <f t="shared" si="55"/>
        <v>16.8</v>
      </c>
      <c r="N606" s="86">
        <f t="shared" si="56"/>
        <v>88.0357575757576</v>
      </c>
      <c r="O606" s="72"/>
      <c r="P606" s="20"/>
      <c r="Q606" s="20"/>
      <c r="R606" s="20"/>
      <c r="S606" s="20"/>
    </row>
    <row r="607" spans="1:19">
      <c r="A607" s="4" t="s">
        <v>527</v>
      </c>
      <c r="B607" s="83">
        <v>80</v>
      </c>
      <c r="C607" s="84">
        <v>0</v>
      </c>
      <c r="D607" s="84">
        <f t="shared" si="52"/>
        <v>16</v>
      </c>
      <c r="E607" s="85">
        <v>83.3860606060606</v>
      </c>
      <c r="F607" s="98">
        <v>0</v>
      </c>
      <c r="G607" s="86">
        <f t="shared" si="53"/>
        <v>41.6930303030303</v>
      </c>
      <c r="H607" s="83">
        <v>93.1</v>
      </c>
      <c r="I607" s="84">
        <v>4</v>
      </c>
      <c r="J607" s="86">
        <f t="shared" si="54"/>
        <v>14.565</v>
      </c>
      <c r="K607" s="84">
        <v>80</v>
      </c>
      <c r="L607" s="84">
        <v>27</v>
      </c>
      <c r="M607" s="84">
        <f t="shared" si="55"/>
        <v>16.05</v>
      </c>
      <c r="N607" s="86">
        <f t="shared" si="56"/>
        <v>88.3080303030303</v>
      </c>
      <c r="O607" s="72"/>
      <c r="P607" s="20"/>
      <c r="Q607" s="20"/>
      <c r="R607" s="20"/>
      <c r="S607" s="20"/>
    </row>
    <row r="608" spans="1:19">
      <c r="A608" s="4" t="s">
        <v>528</v>
      </c>
      <c r="B608" s="83">
        <v>80</v>
      </c>
      <c r="C608" s="84">
        <v>0</v>
      </c>
      <c r="D608" s="84">
        <f t="shared" si="52"/>
        <v>16</v>
      </c>
      <c r="E608" s="85">
        <v>82.8362121212121</v>
      </c>
      <c r="F608" s="98">
        <v>0</v>
      </c>
      <c r="G608" s="86">
        <f t="shared" si="53"/>
        <v>41.418106060606</v>
      </c>
      <c r="H608" s="83">
        <v>94.1</v>
      </c>
      <c r="I608" s="84">
        <v>0</v>
      </c>
      <c r="J608" s="86">
        <f t="shared" si="54"/>
        <v>14.115</v>
      </c>
      <c r="K608" s="84">
        <v>80</v>
      </c>
      <c r="L608" s="84">
        <v>0</v>
      </c>
      <c r="M608" s="84">
        <f t="shared" si="55"/>
        <v>12</v>
      </c>
      <c r="N608" s="86">
        <f t="shared" si="56"/>
        <v>83.533106060606</v>
      </c>
      <c r="O608" s="72"/>
      <c r="P608" s="20"/>
      <c r="Q608" s="20"/>
      <c r="R608" s="20"/>
      <c r="S608" s="20"/>
    </row>
    <row r="609" spans="1:19">
      <c r="A609" s="4" t="s">
        <v>529</v>
      </c>
      <c r="B609" s="83">
        <v>80</v>
      </c>
      <c r="C609" s="84">
        <v>0</v>
      </c>
      <c r="D609" s="84">
        <f t="shared" si="52"/>
        <v>16</v>
      </c>
      <c r="E609" s="85">
        <v>81.1209595959596</v>
      </c>
      <c r="F609" s="98">
        <v>0</v>
      </c>
      <c r="G609" s="86">
        <f t="shared" si="53"/>
        <v>40.5604797979798</v>
      </c>
      <c r="H609" s="83">
        <v>94.1</v>
      </c>
      <c r="I609" s="84">
        <v>0</v>
      </c>
      <c r="J609" s="86">
        <f t="shared" si="54"/>
        <v>14.115</v>
      </c>
      <c r="K609" s="84">
        <v>80</v>
      </c>
      <c r="L609" s="84">
        <v>0</v>
      </c>
      <c r="M609" s="84">
        <f t="shared" si="55"/>
        <v>12</v>
      </c>
      <c r="N609" s="86">
        <f t="shared" si="56"/>
        <v>82.6754797979798</v>
      </c>
      <c r="O609" s="72"/>
      <c r="P609" s="20"/>
      <c r="Q609" s="20"/>
      <c r="R609" s="20"/>
      <c r="S609" s="20"/>
    </row>
    <row r="610" spans="1:19">
      <c r="A610" s="4" t="s">
        <v>530</v>
      </c>
      <c r="B610" s="83">
        <v>80</v>
      </c>
      <c r="C610" s="84">
        <v>0</v>
      </c>
      <c r="D610" s="84">
        <f t="shared" si="52"/>
        <v>16</v>
      </c>
      <c r="E610" s="85">
        <v>85.0371717171717</v>
      </c>
      <c r="F610" s="98">
        <v>0</v>
      </c>
      <c r="G610" s="86">
        <f t="shared" si="53"/>
        <v>42.5185858585859</v>
      </c>
      <c r="H610" s="83">
        <v>94.6</v>
      </c>
      <c r="I610" s="84">
        <v>0</v>
      </c>
      <c r="J610" s="86">
        <f t="shared" si="54"/>
        <v>14.19</v>
      </c>
      <c r="K610" s="84">
        <v>80</v>
      </c>
      <c r="L610" s="84">
        <v>32</v>
      </c>
      <c r="M610" s="84">
        <f t="shared" si="55"/>
        <v>16.8</v>
      </c>
      <c r="N610" s="86">
        <f t="shared" si="56"/>
        <v>89.5085858585858</v>
      </c>
      <c r="O610" s="72"/>
      <c r="P610" s="20"/>
      <c r="Q610" s="20"/>
      <c r="R610" s="20"/>
      <c r="S610" s="20"/>
    </row>
    <row r="611" spans="1:19">
      <c r="A611" s="4" t="s">
        <v>531</v>
      </c>
      <c r="B611" s="83">
        <v>80</v>
      </c>
      <c r="C611" s="84">
        <v>0</v>
      </c>
      <c r="D611" s="84">
        <f t="shared" si="52"/>
        <v>16</v>
      </c>
      <c r="E611" s="85">
        <v>85.1129797979798</v>
      </c>
      <c r="F611" s="98">
        <v>0</v>
      </c>
      <c r="G611" s="86">
        <f t="shared" si="53"/>
        <v>42.5564898989899</v>
      </c>
      <c r="H611" s="83">
        <v>96.6</v>
      </c>
      <c r="I611" s="84">
        <v>4</v>
      </c>
      <c r="J611" s="86">
        <f t="shared" si="54"/>
        <v>15.09</v>
      </c>
      <c r="K611" s="84">
        <v>80</v>
      </c>
      <c r="L611" s="84">
        <v>30</v>
      </c>
      <c r="M611" s="84">
        <f t="shared" si="55"/>
        <v>16.5</v>
      </c>
      <c r="N611" s="86">
        <f t="shared" si="56"/>
        <v>90.1464898989899</v>
      </c>
      <c r="O611" s="72"/>
      <c r="P611" s="20"/>
      <c r="Q611" s="20"/>
      <c r="R611" s="20"/>
      <c r="S611" s="20"/>
    </row>
    <row r="612" spans="1:19">
      <c r="A612" s="4" t="s">
        <v>532</v>
      </c>
      <c r="B612" s="83">
        <v>80</v>
      </c>
      <c r="C612" s="84">
        <v>0</v>
      </c>
      <c r="D612" s="84">
        <f t="shared" si="52"/>
        <v>16</v>
      </c>
      <c r="E612" s="85">
        <v>70.5740909090909</v>
      </c>
      <c r="F612" s="98">
        <v>0</v>
      </c>
      <c r="G612" s="86">
        <f t="shared" si="53"/>
        <v>35.2870454545454</v>
      </c>
      <c r="H612" s="83">
        <v>92.1</v>
      </c>
      <c r="I612" s="84">
        <v>0</v>
      </c>
      <c r="J612" s="86">
        <f t="shared" si="54"/>
        <v>13.815</v>
      </c>
      <c r="K612" s="84">
        <v>80</v>
      </c>
      <c r="L612" s="84">
        <v>0</v>
      </c>
      <c r="M612" s="84">
        <f t="shared" si="55"/>
        <v>12</v>
      </c>
      <c r="N612" s="86">
        <f t="shared" si="56"/>
        <v>77.1020454545454</v>
      </c>
      <c r="O612" s="72"/>
      <c r="P612" s="20"/>
      <c r="Q612" s="20"/>
      <c r="R612" s="20"/>
      <c r="S612" s="20"/>
    </row>
    <row r="613" spans="1:19">
      <c r="A613" s="4" t="s">
        <v>533</v>
      </c>
      <c r="B613" s="83">
        <v>80</v>
      </c>
      <c r="C613" s="84">
        <v>0</v>
      </c>
      <c r="D613" s="84">
        <f t="shared" si="52"/>
        <v>16</v>
      </c>
      <c r="E613" s="85">
        <v>77.6119696969697</v>
      </c>
      <c r="F613" s="98">
        <v>0</v>
      </c>
      <c r="G613" s="86">
        <f t="shared" si="53"/>
        <v>38.8059848484848</v>
      </c>
      <c r="H613" s="83">
        <v>90.6</v>
      </c>
      <c r="I613" s="84">
        <v>0</v>
      </c>
      <c r="J613" s="86">
        <f t="shared" si="54"/>
        <v>13.59</v>
      </c>
      <c r="K613" s="84">
        <v>80</v>
      </c>
      <c r="L613" s="84">
        <v>0</v>
      </c>
      <c r="M613" s="84">
        <f t="shared" si="55"/>
        <v>12</v>
      </c>
      <c r="N613" s="86">
        <f t="shared" si="56"/>
        <v>80.3959848484848</v>
      </c>
      <c r="O613" s="72"/>
      <c r="P613" s="20"/>
      <c r="Q613" s="20"/>
      <c r="R613" s="20"/>
      <c r="S613" s="20"/>
    </row>
    <row r="614" spans="1:19">
      <c r="A614" s="4" t="s">
        <v>534</v>
      </c>
      <c r="B614" s="83">
        <v>80</v>
      </c>
      <c r="C614" s="84">
        <v>0</v>
      </c>
      <c r="D614" s="84">
        <f t="shared" si="52"/>
        <v>16</v>
      </c>
      <c r="E614" s="85">
        <v>81.8986363636364</v>
      </c>
      <c r="F614" s="98">
        <v>0</v>
      </c>
      <c r="G614" s="86">
        <f t="shared" si="53"/>
        <v>40.9493181818182</v>
      </c>
      <c r="H614" s="83">
        <v>93.6</v>
      </c>
      <c r="I614" s="84">
        <v>0</v>
      </c>
      <c r="J614" s="86">
        <f t="shared" si="54"/>
        <v>14.04</v>
      </c>
      <c r="K614" s="84">
        <v>80</v>
      </c>
      <c r="L614" s="84">
        <v>0</v>
      </c>
      <c r="M614" s="84">
        <f t="shared" si="55"/>
        <v>12</v>
      </c>
      <c r="N614" s="86">
        <f t="shared" si="56"/>
        <v>82.9893181818182</v>
      </c>
      <c r="O614" s="72"/>
      <c r="P614" s="20"/>
      <c r="Q614" s="20"/>
      <c r="R614" s="20"/>
      <c r="S614" s="20"/>
    </row>
    <row r="615" spans="1:19">
      <c r="A615" s="4" t="s">
        <v>535</v>
      </c>
      <c r="B615" s="83">
        <v>80</v>
      </c>
      <c r="C615" s="84">
        <v>0</v>
      </c>
      <c r="D615" s="84">
        <f t="shared" si="52"/>
        <v>16</v>
      </c>
      <c r="E615" s="85">
        <v>76.5334343434344</v>
      </c>
      <c r="F615" s="98">
        <v>0</v>
      </c>
      <c r="G615" s="86">
        <f t="shared" si="53"/>
        <v>38.2667171717172</v>
      </c>
      <c r="H615" s="83">
        <v>92.1</v>
      </c>
      <c r="I615" s="84">
        <v>0</v>
      </c>
      <c r="J615" s="86">
        <f t="shared" si="54"/>
        <v>13.815</v>
      </c>
      <c r="K615" s="84">
        <v>80</v>
      </c>
      <c r="L615" s="84">
        <v>0</v>
      </c>
      <c r="M615" s="84">
        <f t="shared" si="55"/>
        <v>12</v>
      </c>
      <c r="N615" s="86">
        <f t="shared" si="56"/>
        <v>80.0817171717172</v>
      </c>
      <c r="O615" s="72"/>
      <c r="P615" s="20"/>
      <c r="Q615" s="20"/>
      <c r="R615" s="20"/>
      <c r="S615" s="20"/>
    </row>
    <row r="616" spans="1:19">
      <c r="A616" s="4" t="s">
        <v>536</v>
      </c>
      <c r="B616" s="83">
        <v>80</v>
      </c>
      <c r="C616" s="84">
        <v>0</v>
      </c>
      <c r="D616" s="84">
        <f t="shared" si="52"/>
        <v>16</v>
      </c>
      <c r="E616" s="85">
        <v>81.8315151515152</v>
      </c>
      <c r="F616" s="98">
        <v>0</v>
      </c>
      <c r="G616" s="86">
        <f t="shared" si="53"/>
        <v>40.9157575757576</v>
      </c>
      <c r="H616" s="83">
        <v>94.6</v>
      </c>
      <c r="I616" s="84">
        <v>0</v>
      </c>
      <c r="J616" s="86">
        <f t="shared" si="54"/>
        <v>14.19</v>
      </c>
      <c r="K616" s="84">
        <v>80</v>
      </c>
      <c r="L616" s="84">
        <v>0</v>
      </c>
      <c r="M616" s="84">
        <f t="shared" si="55"/>
        <v>12</v>
      </c>
      <c r="N616" s="86">
        <f t="shared" si="56"/>
        <v>83.1057575757576</v>
      </c>
      <c r="O616" s="72"/>
      <c r="P616" s="20"/>
      <c r="Q616" s="20"/>
      <c r="R616" s="20"/>
      <c r="S616" s="20"/>
    </row>
    <row r="617" spans="1:19">
      <c r="A617" s="4" t="s">
        <v>537</v>
      </c>
      <c r="B617" s="83">
        <v>80</v>
      </c>
      <c r="C617" s="84">
        <v>0</v>
      </c>
      <c r="D617" s="84">
        <f t="shared" si="52"/>
        <v>16</v>
      </c>
      <c r="E617" s="85">
        <v>79.304797979798</v>
      </c>
      <c r="F617" s="98">
        <v>0</v>
      </c>
      <c r="G617" s="86">
        <f t="shared" si="53"/>
        <v>39.652398989899</v>
      </c>
      <c r="H617" s="83">
        <v>95.1</v>
      </c>
      <c r="I617" s="84">
        <v>0</v>
      </c>
      <c r="J617" s="86">
        <f t="shared" si="54"/>
        <v>14.265</v>
      </c>
      <c r="K617" s="84">
        <v>80</v>
      </c>
      <c r="L617" s="84">
        <v>0</v>
      </c>
      <c r="M617" s="84">
        <f t="shared" si="55"/>
        <v>12</v>
      </c>
      <c r="N617" s="86">
        <f t="shared" si="56"/>
        <v>81.917398989899</v>
      </c>
      <c r="O617" s="72"/>
      <c r="P617" s="20"/>
      <c r="Q617" s="20"/>
      <c r="R617" s="20"/>
      <c r="S617" s="20"/>
    </row>
    <row r="618" spans="1:19">
      <c r="A618" s="4" t="s">
        <v>538</v>
      </c>
      <c r="B618" s="83">
        <v>80</v>
      </c>
      <c r="C618" s="84">
        <v>0</v>
      </c>
      <c r="D618" s="84">
        <f t="shared" si="52"/>
        <v>16</v>
      </c>
      <c r="E618" s="85">
        <v>74.8260606060606</v>
      </c>
      <c r="F618" s="98">
        <v>0</v>
      </c>
      <c r="G618" s="86">
        <f t="shared" si="53"/>
        <v>37.4130303030303</v>
      </c>
      <c r="H618" s="83">
        <v>91.1</v>
      </c>
      <c r="I618" s="84">
        <v>0</v>
      </c>
      <c r="J618" s="86">
        <f t="shared" si="54"/>
        <v>13.665</v>
      </c>
      <c r="K618" s="84">
        <v>80</v>
      </c>
      <c r="L618" s="84">
        <v>0</v>
      </c>
      <c r="M618" s="84">
        <f t="shared" si="55"/>
        <v>12</v>
      </c>
      <c r="N618" s="86">
        <f t="shared" si="56"/>
        <v>79.0780303030303</v>
      </c>
      <c r="O618" s="72"/>
      <c r="P618" s="20"/>
      <c r="Q618" s="20"/>
      <c r="R618" s="20"/>
      <c r="S618" s="20"/>
    </row>
    <row r="619" spans="1:19">
      <c r="A619" s="4" t="s">
        <v>539</v>
      </c>
      <c r="B619" s="83">
        <v>80</v>
      </c>
      <c r="C619" s="84">
        <v>0</v>
      </c>
      <c r="D619" s="84">
        <f t="shared" si="52"/>
        <v>16</v>
      </c>
      <c r="E619" s="85">
        <v>79.3136363636364</v>
      </c>
      <c r="F619" s="98">
        <v>0</v>
      </c>
      <c r="G619" s="86">
        <f t="shared" si="53"/>
        <v>39.6568181818182</v>
      </c>
      <c r="H619" s="83">
        <v>91.6</v>
      </c>
      <c r="I619" s="84">
        <v>0</v>
      </c>
      <c r="J619" s="86">
        <f t="shared" si="54"/>
        <v>13.74</v>
      </c>
      <c r="K619" s="84">
        <v>80</v>
      </c>
      <c r="L619" s="84">
        <v>0</v>
      </c>
      <c r="M619" s="84">
        <f t="shared" si="55"/>
        <v>12</v>
      </c>
      <c r="N619" s="86">
        <f t="shared" si="56"/>
        <v>81.3968181818182</v>
      </c>
      <c r="O619" s="72"/>
      <c r="P619" s="20"/>
      <c r="Q619" s="20"/>
      <c r="R619" s="20"/>
      <c r="S619" s="20"/>
    </row>
    <row r="620" spans="1:19">
      <c r="A620" s="4" t="s">
        <v>540</v>
      </c>
      <c r="B620" s="83">
        <v>80</v>
      </c>
      <c r="C620" s="84">
        <v>7</v>
      </c>
      <c r="D620" s="84">
        <f t="shared" si="52"/>
        <v>17.4</v>
      </c>
      <c r="E620" s="85">
        <v>86.7820707070707</v>
      </c>
      <c r="F620" s="98">
        <v>0</v>
      </c>
      <c r="G620" s="86">
        <f t="shared" si="53"/>
        <v>43.3910353535354</v>
      </c>
      <c r="H620" s="83">
        <v>96.5</v>
      </c>
      <c r="I620" s="84">
        <v>4</v>
      </c>
      <c r="J620" s="86">
        <f t="shared" si="54"/>
        <v>15.075</v>
      </c>
      <c r="K620" s="84">
        <v>80</v>
      </c>
      <c r="L620" s="84">
        <v>38</v>
      </c>
      <c r="M620" s="84">
        <f t="shared" si="55"/>
        <v>17.7</v>
      </c>
      <c r="N620" s="86">
        <f t="shared" si="56"/>
        <v>93.5660353535354</v>
      </c>
      <c r="O620" s="72"/>
      <c r="P620" s="20"/>
      <c r="Q620" s="20"/>
      <c r="R620" s="20"/>
      <c r="S620" s="20"/>
    </row>
    <row r="621" spans="1:19">
      <c r="A621" s="4" t="s">
        <v>541</v>
      </c>
      <c r="B621" s="83">
        <v>80</v>
      </c>
      <c r="C621" s="84">
        <v>0</v>
      </c>
      <c r="D621" s="84">
        <f t="shared" si="52"/>
        <v>16</v>
      </c>
      <c r="E621" s="85">
        <v>79.4278282828283</v>
      </c>
      <c r="F621" s="98">
        <v>0</v>
      </c>
      <c r="G621" s="86">
        <f t="shared" si="53"/>
        <v>39.7139141414142</v>
      </c>
      <c r="H621" s="83">
        <v>93.1</v>
      </c>
      <c r="I621" s="84">
        <v>0</v>
      </c>
      <c r="J621" s="86">
        <f t="shared" si="54"/>
        <v>13.965</v>
      </c>
      <c r="K621" s="84">
        <v>80</v>
      </c>
      <c r="L621" s="84">
        <v>0</v>
      </c>
      <c r="M621" s="84">
        <f t="shared" si="55"/>
        <v>12</v>
      </c>
      <c r="N621" s="86">
        <f t="shared" si="56"/>
        <v>81.6789141414142</v>
      </c>
      <c r="O621" s="72"/>
      <c r="P621" s="20"/>
      <c r="Q621" s="20"/>
      <c r="R621" s="20"/>
      <c r="S621" s="20"/>
    </row>
    <row r="622" spans="1:19">
      <c r="A622" s="4" t="s">
        <v>542</v>
      </c>
      <c r="B622" s="83">
        <v>80</v>
      </c>
      <c r="C622" s="84">
        <v>0</v>
      </c>
      <c r="D622" s="84">
        <f t="shared" si="52"/>
        <v>16</v>
      </c>
      <c r="E622" s="85">
        <v>80.0904545454545</v>
      </c>
      <c r="F622" s="98">
        <v>0</v>
      </c>
      <c r="G622" s="86">
        <f t="shared" si="53"/>
        <v>40.0452272727273</v>
      </c>
      <c r="H622" s="83">
        <v>92.75</v>
      </c>
      <c r="I622" s="84">
        <v>0</v>
      </c>
      <c r="J622" s="86">
        <f t="shared" si="54"/>
        <v>13.9125</v>
      </c>
      <c r="K622" s="84">
        <v>80</v>
      </c>
      <c r="L622" s="84">
        <v>0</v>
      </c>
      <c r="M622" s="84">
        <f t="shared" si="55"/>
        <v>12</v>
      </c>
      <c r="N622" s="86">
        <f t="shared" si="56"/>
        <v>81.9577272727273</v>
      </c>
      <c r="O622" s="101"/>
      <c r="P622" s="20"/>
      <c r="Q622" s="20"/>
      <c r="R622" s="20"/>
      <c r="S622" s="20"/>
    </row>
    <row r="623" spans="1:19">
      <c r="A623" s="4" t="s">
        <v>543</v>
      </c>
      <c r="B623" s="83">
        <v>80</v>
      </c>
      <c r="C623" s="84">
        <v>0</v>
      </c>
      <c r="D623" s="84">
        <f t="shared" si="52"/>
        <v>16</v>
      </c>
      <c r="E623" s="100">
        <v>77.6305050505051</v>
      </c>
      <c r="F623" s="98">
        <v>0</v>
      </c>
      <c r="G623" s="86">
        <f t="shared" si="53"/>
        <v>38.8152525252526</v>
      </c>
      <c r="H623" s="27">
        <v>92.6</v>
      </c>
      <c r="I623" s="84">
        <v>0</v>
      </c>
      <c r="J623" s="86">
        <f t="shared" si="54"/>
        <v>13.89</v>
      </c>
      <c r="K623" s="84">
        <v>80</v>
      </c>
      <c r="L623" s="84">
        <v>0</v>
      </c>
      <c r="M623" s="84">
        <f t="shared" si="55"/>
        <v>12</v>
      </c>
      <c r="N623" s="86">
        <f t="shared" si="56"/>
        <v>80.7052525252525</v>
      </c>
      <c r="O623" s="101"/>
      <c r="P623" s="20"/>
      <c r="Q623" s="20"/>
      <c r="R623" s="20"/>
      <c r="S623" s="20"/>
    </row>
    <row r="624" spans="1:1">
      <c r="A624" s="20"/>
    </row>
    <row r="626" spans="1:19">
      <c r="A626" s="1" t="s">
        <v>0</v>
      </c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20"/>
      <c r="S626" s="20"/>
    </row>
    <row r="627" spans="1:19">
      <c r="A627" s="1" t="s">
        <v>544</v>
      </c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20"/>
      <c r="S627" s="20"/>
    </row>
    <row r="628" spans="1:19">
      <c r="A628" s="102" t="s">
        <v>545</v>
      </c>
      <c r="B628" s="102" t="s">
        <v>546</v>
      </c>
      <c r="C628" s="102"/>
      <c r="D628" s="102"/>
      <c r="E628" s="102" t="s">
        <v>547</v>
      </c>
      <c r="F628" s="102"/>
      <c r="G628" s="102"/>
      <c r="H628" s="102" t="s">
        <v>548</v>
      </c>
      <c r="I628" s="102"/>
      <c r="J628" s="102"/>
      <c r="K628" s="102" t="s">
        <v>549</v>
      </c>
      <c r="L628" s="102"/>
      <c r="M628" s="102"/>
      <c r="N628" s="102" t="s">
        <v>550</v>
      </c>
      <c r="O628" s="102" t="s">
        <v>551</v>
      </c>
      <c r="P628" s="102" t="s">
        <v>552</v>
      </c>
      <c r="Q628" s="20"/>
      <c r="R628" s="20"/>
      <c r="S628" s="20"/>
    </row>
    <row r="629" spans="1:19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 t="s">
        <v>553</v>
      </c>
      <c r="Q629" s="20"/>
      <c r="R629" s="20"/>
      <c r="S629" s="20"/>
    </row>
    <row r="630" spans="1:19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 t="s">
        <v>554</v>
      </c>
      <c r="Q630" s="20"/>
      <c r="R630" s="20"/>
      <c r="S630" s="20"/>
    </row>
    <row r="631" spans="1:19">
      <c r="A631" s="102"/>
      <c r="B631" s="102" t="s">
        <v>555</v>
      </c>
      <c r="C631" s="102" t="s">
        <v>556</v>
      </c>
      <c r="D631" s="103">
        <v>0.2</v>
      </c>
      <c r="E631" s="102" t="s">
        <v>557</v>
      </c>
      <c r="F631" s="102" t="s">
        <v>558</v>
      </c>
      <c r="G631" s="103">
        <v>0.5</v>
      </c>
      <c r="H631" s="102" t="s">
        <v>555</v>
      </c>
      <c r="I631" s="102" t="s">
        <v>556</v>
      </c>
      <c r="J631" s="103">
        <v>0.15</v>
      </c>
      <c r="K631" s="102" t="s">
        <v>555</v>
      </c>
      <c r="L631" s="102" t="s">
        <v>556</v>
      </c>
      <c r="M631" s="103">
        <v>0.15</v>
      </c>
      <c r="N631" s="102"/>
      <c r="O631" s="102"/>
      <c r="P631" s="102" t="s">
        <v>559</v>
      </c>
      <c r="Q631" s="20"/>
      <c r="R631" s="20"/>
      <c r="S631" s="20"/>
    </row>
    <row r="632" spans="1:19">
      <c r="A632" s="102"/>
      <c r="B632" s="102"/>
      <c r="C632" s="102"/>
      <c r="D632" s="103"/>
      <c r="E632" s="102"/>
      <c r="F632" s="102" t="s">
        <v>552</v>
      </c>
      <c r="G632" s="103"/>
      <c r="H632" s="102"/>
      <c r="I632" s="102"/>
      <c r="J632" s="103"/>
      <c r="K632" s="102"/>
      <c r="L632" s="102"/>
      <c r="M632" s="103"/>
      <c r="N632" s="102"/>
      <c r="O632" s="102"/>
      <c r="P632" s="102" t="s">
        <v>560</v>
      </c>
      <c r="Q632" s="20"/>
      <c r="R632" s="20"/>
      <c r="S632" s="20"/>
    </row>
    <row r="633" spans="1:19">
      <c r="A633" s="102"/>
      <c r="B633" s="102">
        <v>80</v>
      </c>
      <c r="C633" s="102" t="s">
        <v>561</v>
      </c>
      <c r="D633" s="102" t="s">
        <v>562</v>
      </c>
      <c r="E633" s="102" t="s">
        <v>563</v>
      </c>
      <c r="F633" s="102" t="s">
        <v>561</v>
      </c>
      <c r="G633" s="102" t="s">
        <v>562</v>
      </c>
      <c r="H633" s="102" t="s">
        <v>563</v>
      </c>
      <c r="I633" s="102" t="s">
        <v>561</v>
      </c>
      <c r="J633" s="102" t="s">
        <v>562</v>
      </c>
      <c r="K633" s="102">
        <v>80</v>
      </c>
      <c r="L633" s="102" t="s">
        <v>564</v>
      </c>
      <c r="M633" s="102" t="s">
        <v>562</v>
      </c>
      <c r="N633" s="102"/>
      <c r="O633" s="102"/>
      <c r="P633" s="21"/>
      <c r="Q633" s="20"/>
      <c r="R633" s="20"/>
      <c r="S633" s="20"/>
    </row>
    <row r="634" spans="1:19">
      <c r="A634" s="102"/>
      <c r="B634" s="102" t="s">
        <v>553</v>
      </c>
      <c r="C634" s="102"/>
      <c r="D634" s="102"/>
      <c r="E634" s="102"/>
      <c r="F634" s="102"/>
      <c r="G634" s="102"/>
      <c r="H634" s="102"/>
      <c r="I634" s="102"/>
      <c r="J634" s="102"/>
      <c r="K634" s="102" t="s">
        <v>553</v>
      </c>
      <c r="L634" s="102"/>
      <c r="M634" s="102"/>
      <c r="N634" s="102"/>
      <c r="O634" s="102"/>
      <c r="P634" s="21"/>
      <c r="Q634" s="20"/>
      <c r="R634" s="20"/>
      <c r="S634" s="20"/>
    </row>
    <row r="635" spans="1:19">
      <c r="A635" s="4" t="s">
        <v>565</v>
      </c>
      <c r="B635" s="104">
        <v>80</v>
      </c>
      <c r="C635" s="24">
        <v>3</v>
      </c>
      <c r="D635" s="24">
        <f t="shared" ref="D635:D669" si="57">SUM(B635:C635)*0.2</f>
        <v>16.6</v>
      </c>
      <c r="E635" s="84">
        <v>84.15</v>
      </c>
      <c r="F635" s="24">
        <v>0</v>
      </c>
      <c r="G635" s="24">
        <f t="shared" ref="G635:G669" si="58">E635*0.5</f>
        <v>42.075</v>
      </c>
      <c r="H635" s="84">
        <v>83.9</v>
      </c>
      <c r="I635" s="24">
        <v>4</v>
      </c>
      <c r="J635" s="24">
        <f t="shared" ref="J635:J669" si="59">SUM(H635:I635)*0.15</f>
        <v>13.185</v>
      </c>
      <c r="K635" s="104">
        <v>80</v>
      </c>
      <c r="L635" s="24">
        <v>51</v>
      </c>
      <c r="M635" s="24">
        <f t="shared" ref="M635:M669" si="60">SUM(K635+L635)*0.15</f>
        <v>19.65</v>
      </c>
      <c r="N635" s="24">
        <f t="shared" ref="N635:N669" si="61">D635+G635+J635+M635</f>
        <v>91.51</v>
      </c>
      <c r="O635" s="30">
        <v>1</v>
      </c>
      <c r="P635" s="105"/>
      <c r="Q635" s="20"/>
      <c r="R635" s="20"/>
      <c r="S635" s="20"/>
    </row>
    <row r="636" spans="1:19">
      <c r="A636" s="4" t="s">
        <v>566</v>
      </c>
      <c r="B636" s="24">
        <v>80</v>
      </c>
      <c r="C636" s="24">
        <v>9</v>
      </c>
      <c r="D636" s="24">
        <f t="shared" si="57"/>
        <v>17.8</v>
      </c>
      <c r="E636" s="84">
        <v>80.35</v>
      </c>
      <c r="F636" s="24">
        <v>0</v>
      </c>
      <c r="G636" s="24">
        <f t="shared" si="58"/>
        <v>40.175</v>
      </c>
      <c r="H636" s="84">
        <v>80.5</v>
      </c>
      <c r="I636" s="24">
        <v>4</v>
      </c>
      <c r="J636" s="24">
        <f t="shared" si="59"/>
        <v>12.675</v>
      </c>
      <c r="K636" s="24">
        <v>80</v>
      </c>
      <c r="L636" s="24">
        <v>46</v>
      </c>
      <c r="M636" s="24">
        <f t="shared" si="60"/>
        <v>18.9</v>
      </c>
      <c r="N636" s="24">
        <f t="shared" si="61"/>
        <v>89.55</v>
      </c>
      <c r="O636" s="30">
        <v>2</v>
      </c>
      <c r="P636" s="105"/>
      <c r="Q636" s="20"/>
      <c r="R636" s="20"/>
      <c r="S636" s="20"/>
    </row>
    <row r="637" spans="1:19">
      <c r="A637" s="4" t="s">
        <v>567</v>
      </c>
      <c r="B637" s="104">
        <v>80</v>
      </c>
      <c r="C637" s="24">
        <v>0</v>
      </c>
      <c r="D637" s="24">
        <f t="shared" si="57"/>
        <v>16</v>
      </c>
      <c r="E637" s="84">
        <v>86.48</v>
      </c>
      <c r="F637" s="24">
        <v>0</v>
      </c>
      <c r="G637" s="24">
        <f t="shared" si="58"/>
        <v>43.24</v>
      </c>
      <c r="H637" s="84">
        <v>88.2</v>
      </c>
      <c r="I637" s="24">
        <v>2</v>
      </c>
      <c r="J637" s="24">
        <f t="shared" si="59"/>
        <v>13.53</v>
      </c>
      <c r="K637" s="104">
        <v>80</v>
      </c>
      <c r="L637" s="24">
        <v>24</v>
      </c>
      <c r="M637" s="24">
        <f t="shared" si="60"/>
        <v>15.6</v>
      </c>
      <c r="N637" s="24">
        <f t="shared" si="61"/>
        <v>88.37</v>
      </c>
      <c r="O637" s="30">
        <v>3</v>
      </c>
      <c r="P637" s="105"/>
      <c r="Q637" s="20"/>
      <c r="R637" s="20"/>
      <c r="S637" s="20"/>
    </row>
    <row r="638" spans="1:19">
      <c r="A638" s="4" t="s">
        <v>568</v>
      </c>
      <c r="B638" s="24">
        <v>80</v>
      </c>
      <c r="C638" s="24">
        <v>0</v>
      </c>
      <c r="D638" s="24">
        <f t="shared" si="57"/>
        <v>16</v>
      </c>
      <c r="E638" s="84">
        <v>82.94</v>
      </c>
      <c r="F638" s="24">
        <v>0</v>
      </c>
      <c r="G638" s="24">
        <f t="shared" si="58"/>
        <v>41.47</v>
      </c>
      <c r="H638" s="84">
        <v>84</v>
      </c>
      <c r="I638" s="24">
        <v>0</v>
      </c>
      <c r="J638" s="24">
        <f t="shared" si="59"/>
        <v>12.6</v>
      </c>
      <c r="K638" s="24">
        <v>80</v>
      </c>
      <c r="L638" s="24">
        <v>28</v>
      </c>
      <c r="M638" s="24">
        <f t="shared" si="60"/>
        <v>16.2</v>
      </c>
      <c r="N638" s="24">
        <f t="shared" si="61"/>
        <v>86.27</v>
      </c>
      <c r="O638" s="30">
        <v>4</v>
      </c>
      <c r="P638" s="105"/>
      <c r="Q638" s="20"/>
      <c r="R638" s="20"/>
      <c r="S638" s="20"/>
    </row>
    <row r="639" spans="1:19">
      <c r="A639" s="4" t="s">
        <v>569</v>
      </c>
      <c r="B639" s="24">
        <v>80</v>
      </c>
      <c r="C639" s="24">
        <v>0</v>
      </c>
      <c r="D639" s="24">
        <f t="shared" si="57"/>
        <v>16</v>
      </c>
      <c r="E639" s="84">
        <v>83.28</v>
      </c>
      <c r="F639" s="24">
        <v>0</v>
      </c>
      <c r="G639" s="24">
        <f t="shared" si="58"/>
        <v>41.64</v>
      </c>
      <c r="H639" s="84">
        <v>86</v>
      </c>
      <c r="I639" s="24">
        <v>0</v>
      </c>
      <c r="J639" s="24">
        <f t="shared" si="59"/>
        <v>12.9</v>
      </c>
      <c r="K639" s="24">
        <v>80</v>
      </c>
      <c r="L639" s="24">
        <v>16</v>
      </c>
      <c r="M639" s="24">
        <f t="shared" si="60"/>
        <v>14.4</v>
      </c>
      <c r="N639" s="24">
        <f t="shared" si="61"/>
        <v>84.94</v>
      </c>
      <c r="O639" s="30">
        <v>6</v>
      </c>
      <c r="P639" s="105"/>
      <c r="Q639" s="20"/>
      <c r="R639" s="20"/>
      <c r="S639" s="20"/>
    </row>
    <row r="640" spans="1:19">
      <c r="A640" s="4" t="s">
        <v>570</v>
      </c>
      <c r="B640" s="24">
        <v>80</v>
      </c>
      <c r="C640" s="24">
        <v>0</v>
      </c>
      <c r="D640" s="24">
        <f t="shared" si="57"/>
        <v>16</v>
      </c>
      <c r="E640" s="84">
        <v>86.27</v>
      </c>
      <c r="F640" s="104">
        <v>0</v>
      </c>
      <c r="G640" s="24">
        <f t="shared" si="58"/>
        <v>43.135</v>
      </c>
      <c r="H640" s="84">
        <v>79.2</v>
      </c>
      <c r="I640" s="104">
        <v>4</v>
      </c>
      <c r="J640" s="24">
        <f t="shared" si="59"/>
        <v>12.48</v>
      </c>
      <c r="K640" s="24">
        <v>80</v>
      </c>
      <c r="L640" s="104">
        <v>7</v>
      </c>
      <c r="M640" s="24">
        <f t="shared" si="60"/>
        <v>13.05</v>
      </c>
      <c r="N640" s="24">
        <f t="shared" si="61"/>
        <v>84.665</v>
      </c>
      <c r="O640" s="30">
        <v>5</v>
      </c>
      <c r="P640" s="105"/>
      <c r="Q640" s="20"/>
      <c r="R640" s="20"/>
      <c r="S640" s="20"/>
    </row>
    <row r="641" spans="1:19">
      <c r="A641" s="4" t="s">
        <v>571</v>
      </c>
      <c r="B641" s="24">
        <v>80</v>
      </c>
      <c r="C641" s="24">
        <v>0</v>
      </c>
      <c r="D641" s="24">
        <f t="shared" si="57"/>
        <v>16</v>
      </c>
      <c r="E641" s="84">
        <v>84.12</v>
      </c>
      <c r="F641" s="104">
        <v>0</v>
      </c>
      <c r="G641" s="24">
        <f t="shared" si="58"/>
        <v>42.06</v>
      </c>
      <c r="H641" s="84">
        <v>81.5</v>
      </c>
      <c r="I641" s="24">
        <v>0</v>
      </c>
      <c r="J641" s="24">
        <f t="shared" si="59"/>
        <v>12.225</v>
      </c>
      <c r="K641" s="24">
        <v>80</v>
      </c>
      <c r="L641" s="24">
        <v>5</v>
      </c>
      <c r="M641" s="24">
        <f t="shared" si="60"/>
        <v>12.75</v>
      </c>
      <c r="N641" s="24">
        <f t="shared" si="61"/>
        <v>83.035</v>
      </c>
      <c r="O641" s="30">
        <v>7</v>
      </c>
      <c r="P641" s="105"/>
      <c r="Q641" s="20"/>
      <c r="R641" s="20"/>
      <c r="S641" s="20"/>
    </row>
    <row r="642" spans="1:19">
      <c r="A642" s="4" t="s">
        <v>572</v>
      </c>
      <c r="B642" s="104">
        <v>80</v>
      </c>
      <c r="C642" s="24">
        <v>0</v>
      </c>
      <c r="D642" s="24">
        <f t="shared" si="57"/>
        <v>16</v>
      </c>
      <c r="E642" s="84">
        <v>83.66</v>
      </c>
      <c r="F642" s="24">
        <v>0</v>
      </c>
      <c r="G642" s="24">
        <f t="shared" si="58"/>
        <v>41.83</v>
      </c>
      <c r="H642" s="84">
        <v>87.2</v>
      </c>
      <c r="I642" s="24">
        <v>0</v>
      </c>
      <c r="J642" s="24">
        <f t="shared" si="59"/>
        <v>13.08</v>
      </c>
      <c r="K642" s="104">
        <v>80</v>
      </c>
      <c r="L642" s="24">
        <v>0</v>
      </c>
      <c r="M642" s="24">
        <f t="shared" si="60"/>
        <v>12</v>
      </c>
      <c r="N642" s="24">
        <f t="shared" si="61"/>
        <v>82.91</v>
      </c>
      <c r="O642" s="30">
        <v>8</v>
      </c>
      <c r="P642" s="105"/>
      <c r="Q642" s="20"/>
      <c r="R642" s="20"/>
      <c r="S642" s="20"/>
    </row>
    <row r="643" spans="1:19">
      <c r="A643" s="4" t="s">
        <v>573</v>
      </c>
      <c r="B643" s="24">
        <v>80</v>
      </c>
      <c r="C643" s="24">
        <v>0</v>
      </c>
      <c r="D643" s="24">
        <f t="shared" si="57"/>
        <v>16</v>
      </c>
      <c r="E643" s="84">
        <v>80.95</v>
      </c>
      <c r="F643" s="24">
        <v>0</v>
      </c>
      <c r="G643" s="24">
        <f t="shared" si="58"/>
        <v>40.475</v>
      </c>
      <c r="H643" s="84">
        <v>96.1</v>
      </c>
      <c r="I643" s="24">
        <v>0</v>
      </c>
      <c r="J643" s="24">
        <f t="shared" si="59"/>
        <v>14.415</v>
      </c>
      <c r="K643" s="24">
        <v>80</v>
      </c>
      <c r="L643" s="24">
        <v>0</v>
      </c>
      <c r="M643" s="24">
        <f t="shared" si="60"/>
        <v>12</v>
      </c>
      <c r="N643" s="24">
        <f t="shared" si="61"/>
        <v>82.89</v>
      </c>
      <c r="O643" s="30">
        <v>9</v>
      </c>
      <c r="P643" s="105"/>
      <c r="Q643" s="20"/>
      <c r="R643" s="20"/>
      <c r="S643" s="20"/>
    </row>
    <row r="644" spans="1:19">
      <c r="A644" s="4" t="s">
        <v>574</v>
      </c>
      <c r="B644" s="104">
        <v>80</v>
      </c>
      <c r="C644" s="24">
        <v>5</v>
      </c>
      <c r="D644" s="24">
        <f t="shared" si="57"/>
        <v>17</v>
      </c>
      <c r="E644" s="84">
        <v>77.41</v>
      </c>
      <c r="F644" s="24">
        <v>0</v>
      </c>
      <c r="G644" s="24">
        <f t="shared" si="58"/>
        <v>38.705</v>
      </c>
      <c r="H644" s="84">
        <v>90</v>
      </c>
      <c r="I644" s="24">
        <v>2</v>
      </c>
      <c r="J644" s="24">
        <f t="shared" si="59"/>
        <v>13.8</v>
      </c>
      <c r="K644" s="104">
        <v>80</v>
      </c>
      <c r="L644" s="24">
        <v>9</v>
      </c>
      <c r="M644" s="24">
        <f t="shared" si="60"/>
        <v>13.35</v>
      </c>
      <c r="N644" s="24">
        <f t="shared" si="61"/>
        <v>82.855</v>
      </c>
      <c r="O644" s="30">
        <v>10</v>
      </c>
      <c r="P644" s="105"/>
      <c r="Q644" s="20"/>
      <c r="R644" s="20"/>
      <c r="S644" s="20"/>
    </row>
    <row r="645" spans="1:19">
      <c r="A645" s="4" t="s">
        <v>575</v>
      </c>
      <c r="B645" s="24">
        <v>80</v>
      </c>
      <c r="C645" s="24">
        <v>3</v>
      </c>
      <c r="D645" s="24">
        <f t="shared" si="57"/>
        <v>16.6</v>
      </c>
      <c r="E645" s="84">
        <v>79.23</v>
      </c>
      <c r="F645" s="24">
        <v>0</v>
      </c>
      <c r="G645" s="24">
        <f t="shared" si="58"/>
        <v>39.615</v>
      </c>
      <c r="H645" s="84">
        <v>84.9</v>
      </c>
      <c r="I645" s="24">
        <v>2</v>
      </c>
      <c r="J645" s="24">
        <f t="shared" si="59"/>
        <v>13.035</v>
      </c>
      <c r="K645" s="24">
        <v>80</v>
      </c>
      <c r="L645" s="24">
        <v>9</v>
      </c>
      <c r="M645" s="24">
        <f t="shared" si="60"/>
        <v>13.35</v>
      </c>
      <c r="N645" s="24">
        <f t="shared" si="61"/>
        <v>82.6</v>
      </c>
      <c r="O645" s="30">
        <v>11</v>
      </c>
      <c r="P645" s="105"/>
      <c r="Q645" s="20"/>
      <c r="R645" s="20"/>
      <c r="S645" s="20"/>
    </row>
    <row r="646" spans="1:19">
      <c r="A646" s="4" t="s">
        <v>576</v>
      </c>
      <c r="B646" s="104">
        <v>80</v>
      </c>
      <c r="C646" s="24">
        <v>0</v>
      </c>
      <c r="D646" s="24">
        <f t="shared" si="57"/>
        <v>16</v>
      </c>
      <c r="E646" s="84">
        <v>84.19</v>
      </c>
      <c r="F646" s="24">
        <v>0</v>
      </c>
      <c r="G646" s="24">
        <f t="shared" si="58"/>
        <v>42.095</v>
      </c>
      <c r="H646" s="84">
        <v>79.5</v>
      </c>
      <c r="I646" s="24">
        <v>0</v>
      </c>
      <c r="J646" s="24">
        <f t="shared" si="59"/>
        <v>11.925</v>
      </c>
      <c r="K646" s="104">
        <v>80</v>
      </c>
      <c r="L646" s="24">
        <v>0</v>
      </c>
      <c r="M646" s="24">
        <f t="shared" si="60"/>
        <v>12</v>
      </c>
      <c r="N646" s="24">
        <f t="shared" si="61"/>
        <v>82.02</v>
      </c>
      <c r="O646" s="30">
        <v>12</v>
      </c>
      <c r="P646" s="105"/>
      <c r="Q646" s="20"/>
      <c r="R646" s="20"/>
      <c r="S646" s="20"/>
    </row>
    <row r="647" spans="1:19">
      <c r="A647" s="4" t="s">
        <v>577</v>
      </c>
      <c r="B647" s="104">
        <v>80</v>
      </c>
      <c r="C647" s="24">
        <v>0</v>
      </c>
      <c r="D647" s="24">
        <f t="shared" si="57"/>
        <v>16</v>
      </c>
      <c r="E647" s="84">
        <v>83.04</v>
      </c>
      <c r="F647" s="104">
        <v>0</v>
      </c>
      <c r="G647" s="24">
        <f t="shared" si="58"/>
        <v>41.52</v>
      </c>
      <c r="H647" s="84">
        <v>73</v>
      </c>
      <c r="I647" s="24">
        <v>0</v>
      </c>
      <c r="J647" s="24">
        <f t="shared" si="59"/>
        <v>10.95</v>
      </c>
      <c r="K647" s="104">
        <v>80</v>
      </c>
      <c r="L647" s="24">
        <v>7</v>
      </c>
      <c r="M647" s="24">
        <f t="shared" si="60"/>
        <v>13.05</v>
      </c>
      <c r="N647" s="24">
        <f t="shared" si="61"/>
        <v>81.52</v>
      </c>
      <c r="O647" s="30">
        <v>13</v>
      </c>
      <c r="P647" s="105"/>
      <c r="Q647" s="20"/>
      <c r="R647" s="20"/>
      <c r="S647" s="20"/>
    </row>
    <row r="648" spans="1:19">
      <c r="A648" s="4" t="s">
        <v>578</v>
      </c>
      <c r="B648" s="24">
        <v>80</v>
      </c>
      <c r="C648" s="24">
        <v>0</v>
      </c>
      <c r="D648" s="24">
        <f t="shared" si="57"/>
        <v>16</v>
      </c>
      <c r="E648" s="84">
        <v>80.21</v>
      </c>
      <c r="F648" s="104">
        <v>0</v>
      </c>
      <c r="G648" s="24">
        <f t="shared" si="58"/>
        <v>40.105</v>
      </c>
      <c r="H648" s="84">
        <v>86.7</v>
      </c>
      <c r="I648" s="24">
        <v>0</v>
      </c>
      <c r="J648" s="24">
        <f t="shared" si="59"/>
        <v>13.005</v>
      </c>
      <c r="K648" s="24">
        <v>80</v>
      </c>
      <c r="L648" s="104">
        <v>0</v>
      </c>
      <c r="M648" s="24">
        <f t="shared" si="60"/>
        <v>12</v>
      </c>
      <c r="N648" s="24">
        <f t="shared" si="61"/>
        <v>81.11</v>
      </c>
      <c r="O648" s="30">
        <v>14</v>
      </c>
      <c r="P648" s="105"/>
      <c r="Q648" s="20"/>
      <c r="R648" s="20"/>
      <c r="S648" s="20"/>
    </row>
    <row r="649" spans="1:19">
      <c r="A649" s="4" t="s">
        <v>579</v>
      </c>
      <c r="B649" s="104">
        <v>80</v>
      </c>
      <c r="C649" s="24">
        <v>0</v>
      </c>
      <c r="D649" s="24">
        <f t="shared" si="57"/>
        <v>16</v>
      </c>
      <c r="E649" s="84">
        <v>77.31</v>
      </c>
      <c r="F649" s="104">
        <v>0</v>
      </c>
      <c r="G649" s="24">
        <f t="shared" si="58"/>
        <v>38.655</v>
      </c>
      <c r="H649" s="84">
        <v>95</v>
      </c>
      <c r="I649" s="24">
        <v>0</v>
      </c>
      <c r="J649" s="24">
        <f t="shared" si="59"/>
        <v>14.25</v>
      </c>
      <c r="K649" s="104">
        <v>80</v>
      </c>
      <c r="L649" s="104">
        <v>0</v>
      </c>
      <c r="M649" s="24">
        <f t="shared" si="60"/>
        <v>12</v>
      </c>
      <c r="N649" s="24">
        <f t="shared" si="61"/>
        <v>80.905</v>
      </c>
      <c r="O649" s="30">
        <v>15</v>
      </c>
      <c r="P649" s="105"/>
      <c r="Q649" s="20"/>
      <c r="R649" s="20"/>
      <c r="S649" s="20"/>
    </row>
    <row r="650" spans="1:19">
      <c r="A650" s="4" t="s">
        <v>580</v>
      </c>
      <c r="B650" s="104">
        <v>80</v>
      </c>
      <c r="C650" s="24">
        <v>0</v>
      </c>
      <c r="D650" s="24">
        <f t="shared" si="57"/>
        <v>16</v>
      </c>
      <c r="E650" s="84">
        <v>82.34</v>
      </c>
      <c r="F650" s="24">
        <v>0</v>
      </c>
      <c r="G650" s="24">
        <f t="shared" si="58"/>
        <v>41.17</v>
      </c>
      <c r="H650" s="84">
        <v>77</v>
      </c>
      <c r="I650" s="24">
        <v>0</v>
      </c>
      <c r="J650" s="24">
        <f t="shared" si="59"/>
        <v>11.55</v>
      </c>
      <c r="K650" s="104">
        <v>80</v>
      </c>
      <c r="L650" s="104">
        <v>0</v>
      </c>
      <c r="M650" s="24">
        <f t="shared" si="60"/>
        <v>12</v>
      </c>
      <c r="N650" s="24">
        <f t="shared" si="61"/>
        <v>80.72</v>
      </c>
      <c r="O650" s="30">
        <v>16</v>
      </c>
      <c r="P650" s="105"/>
      <c r="Q650" s="20"/>
      <c r="R650" s="20"/>
      <c r="S650" s="20"/>
    </row>
    <row r="651" spans="1:19">
      <c r="A651" s="4" t="s">
        <v>581</v>
      </c>
      <c r="B651" s="24">
        <v>80</v>
      </c>
      <c r="C651" s="24">
        <v>0</v>
      </c>
      <c r="D651" s="24">
        <f t="shared" si="57"/>
        <v>16</v>
      </c>
      <c r="E651" s="84">
        <v>79.97</v>
      </c>
      <c r="F651" s="24">
        <v>0</v>
      </c>
      <c r="G651" s="24">
        <f t="shared" si="58"/>
        <v>39.985</v>
      </c>
      <c r="H651" s="84">
        <v>84.2</v>
      </c>
      <c r="I651" s="24">
        <v>0</v>
      </c>
      <c r="J651" s="24">
        <f t="shared" si="59"/>
        <v>12.63</v>
      </c>
      <c r="K651" s="24">
        <v>80</v>
      </c>
      <c r="L651" s="24">
        <v>0</v>
      </c>
      <c r="M651" s="24">
        <f t="shared" si="60"/>
        <v>12</v>
      </c>
      <c r="N651" s="24">
        <f t="shared" si="61"/>
        <v>80.615</v>
      </c>
      <c r="O651" s="30">
        <v>17</v>
      </c>
      <c r="P651" s="105"/>
      <c r="Q651" s="20"/>
      <c r="R651" s="20"/>
      <c r="S651" s="20"/>
    </row>
    <row r="652" spans="1:19">
      <c r="A652" s="4" t="s">
        <v>582</v>
      </c>
      <c r="B652" s="24">
        <v>80</v>
      </c>
      <c r="C652" s="24">
        <v>0</v>
      </c>
      <c r="D652" s="24">
        <f t="shared" si="57"/>
        <v>16</v>
      </c>
      <c r="E652" s="84">
        <v>82.12</v>
      </c>
      <c r="F652" s="24">
        <v>0</v>
      </c>
      <c r="G652" s="24">
        <f t="shared" si="58"/>
        <v>41.06</v>
      </c>
      <c r="H652" s="84">
        <v>76.9</v>
      </c>
      <c r="I652" s="24">
        <v>0</v>
      </c>
      <c r="J652" s="24">
        <f t="shared" si="59"/>
        <v>11.535</v>
      </c>
      <c r="K652" s="24">
        <v>80</v>
      </c>
      <c r="L652" s="24">
        <v>0</v>
      </c>
      <c r="M652" s="24">
        <f t="shared" si="60"/>
        <v>12</v>
      </c>
      <c r="N652" s="24">
        <f t="shared" si="61"/>
        <v>80.595</v>
      </c>
      <c r="O652" s="30">
        <v>18</v>
      </c>
      <c r="P652" s="105"/>
      <c r="Q652" s="20"/>
      <c r="R652" s="20"/>
      <c r="S652" s="20"/>
    </row>
    <row r="653" spans="1:19">
      <c r="A653" s="4" t="s">
        <v>583</v>
      </c>
      <c r="B653" s="24">
        <v>80</v>
      </c>
      <c r="C653" s="24">
        <v>0</v>
      </c>
      <c r="D653" s="24">
        <f t="shared" si="57"/>
        <v>16</v>
      </c>
      <c r="E653" s="86">
        <v>79.06</v>
      </c>
      <c r="F653" s="104">
        <v>0</v>
      </c>
      <c r="G653" s="24">
        <f t="shared" si="58"/>
        <v>39.53</v>
      </c>
      <c r="H653" s="84">
        <v>85</v>
      </c>
      <c r="I653" s="24">
        <v>0</v>
      </c>
      <c r="J653" s="24">
        <f t="shared" si="59"/>
        <v>12.75</v>
      </c>
      <c r="K653" s="24">
        <v>80</v>
      </c>
      <c r="L653" s="24">
        <v>0</v>
      </c>
      <c r="M653" s="24">
        <f t="shared" si="60"/>
        <v>12</v>
      </c>
      <c r="N653" s="24">
        <f t="shared" si="61"/>
        <v>80.28</v>
      </c>
      <c r="O653" s="30">
        <v>19</v>
      </c>
      <c r="P653" s="105"/>
      <c r="Q653" s="20"/>
      <c r="R653" s="20"/>
      <c r="S653" s="20"/>
    </row>
    <row r="654" spans="1:19">
      <c r="A654" s="4" t="s">
        <v>584</v>
      </c>
      <c r="B654" s="24">
        <v>80</v>
      </c>
      <c r="C654" s="24">
        <v>0</v>
      </c>
      <c r="D654" s="24">
        <f t="shared" si="57"/>
        <v>16</v>
      </c>
      <c r="E654" s="86">
        <v>79.84</v>
      </c>
      <c r="F654" s="24">
        <v>0</v>
      </c>
      <c r="G654" s="24">
        <f t="shared" si="58"/>
        <v>39.92</v>
      </c>
      <c r="H654" s="84">
        <v>81.9</v>
      </c>
      <c r="I654" s="24">
        <v>0</v>
      </c>
      <c r="J654" s="24">
        <f t="shared" si="59"/>
        <v>12.285</v>
      </c>
      <c r="K654" s="24">
        <v>80</v>
      </c>
      <c r="L654" s="24">
        <v>0</v>
      </c>
      <c r="M654" s="24">
        <f t="shared" si="60"/>
        <v>12</v>
      </c>
      <c r="N654" s="24">
        <f t="shared" si="61"/>
        <v>80.205</v>
      </c>
      <c r="O654" s="42">
        <v>20</v>
      </c>
      <c r="P654" s="106"/>
      <c r="Q654" s="20"/>
      <c r="R654" s="20"/>
      <c r="S654" s="20"/>
    </row>
    <row r="655" spans="1:19">
      <c r="A655" s="9" t="s">
        <v>585</v>
      </c>
      <c r="B655" s="24">
        <v>80</v>
      </c>
      <c r="C655" s="24">
        <v>0</v>
      </c>
      <c r="D655" s="24">
        <f t="shared" si="57"/>
        <v>16</v>
      </c>
      <c r="E655" s="86">
        <v>78.62</v>
      </c>
      <c r="F655" s="24">
        <v>0</v>
      </c>
      <c r="G655" s="24">
        <f t="shared" si="58"/>
        <v>39.31</v>
      </c>
      <c r="H655" s="84">
        <v>85.5</v>
      </c>
      <c r="I655" s="24">
        <v>0</v>
      </c>
      <c r="J655" s="24">
        <f t="shared" si="59"/>
        <v>12.825</v>
      </c>
      <c r="K655" s="24">
        <v>80</v>
      </c>
      <c r="L655" s="24">
        <v>0</v>
      </c>
      <c r="M655" s="24">
        <f t="shared" si="60"/>
        <v>12</v>
      </c>
      <c r="N655" s="24">
        <f t="shared" si="61"/>
        <v>80.135</v>
      </c>
      <c r="O655" s="42">
        <v>21</v>
      </c>
      <c r="P655" s="105"/>
      <c r="Q655" s="20"/>
      <c r="R655" s="20"/>
      <c r="S655" s="20"/>
    </row>
    <row r="656" spans="1:19">
      <c r="A656" s="4" t="s">
        <v>586</v>
      </c>
      <c r="B656" s="24">
        <v>80</v>
      </c>
      <c r="C656" s="24">
        <v>0</v>
      </c>
      <c r="D656" s="24">
        <f t="shared" si="57"/>
        <v>16</v>
      </c>
      <c r="E656" s="84">
        <v>80.72</v>
      </c>
      <c r="F656" s="24">
        <v>0</v>
      </c>
      <c r="G656" s="24">
        <f t="shared" si="58"/>
        <v>40.36</v>
      </c>
      <c r="H656" s="84">
        <v>74.1</v>
      </c>
      <c r="I656" s="24">
        <v>0</v>
      </c>
      <c r="J656" s="24">
        <f t="shared" si="59"/>
        <v>11.115</v>
      </c>
      <c r="K656" s="24">
        <v>80</v>
      </c>
      <c r="L656" s="104">
        <v>0</v>
      </c>
      <c r="M656" s="24">
        <f t="shared" si="60"/>
        <v>12</v>
      </c>
      <c r="N656" s="24">
        <f t="shared" si="61"/>
        <v>79.475</v>
      </c>
      <c r="O656" s="42">
        <v>22</v>
      </c>
      <c r="P656" s="105"/>
      <c r="Q656" s="20"/>
      <c r="R656" s="20"/>
      <c r="S656" s="20"/>
    </row>
    <row r="657" spans="1:19">
      <c r="A657" s="9" t="s">
        <v>587</v>
      </c>
      <c r="B657" s="24">
        <v>80</v>
      </c>
      <c r="C657" s="24">
        <v>0</v>
      </c>
      <c r="D657" s="24">
        <f t="shared" si="57"/>
        <v>16</v>
      </c>
      <c r="E657" s="84">
        <v>76.69</v>
      </c>
      <c r="F657" s="24">
        <v>0</v>
      </c>
      <c r="G657" s="24">
        <f t="shared" si="58"/>
        <v>38.345</v>
      </c>
      <c r="H657" s="84">
        <v>87.2</v>
      </c>
      <c r="I657" s="24">
        <v>0</v>
      </c>
      <c r="J657" s="24">
        <f t="shared" si="59"/>
        <v>13.08</v>
      </c>
      <c r="K657" s="24">
        <v>80</v>
      </c>
      <c r="L657" s="24">
        <v>0</v>
      </c>
      <c r="M657" s="24">
        <f t="shared" si="60"/>
        <v>12</v>
      </c>
      <c r="N657" s="24">
        <f t="shared" si="61"/>
        <v>79.425</v>
      </c>
      <c r="O657" s="42">
        <v>23</v>
      </c>
      <c r="P657" s="106"/>
      <c r="Q657" s="20"/>
      <c r="R657" s="20"/>
      <c r="S657" s="20"/>
    </row>
    <row r="658" spans="1:19">
      <c r="A658" s="9" t="s">
        <v>588</v>
      </c>
      <c r="B658" s="24">
        <v>80</v>
      </c>
      <c r="C658" s="24">
        <v>0</v>
      </c>
      <c r="D658" s="24">
        <f t="shared" si="57"/>
        <v>16</v>
      </c>
      <c r="E658" s="84">
        <v>78.87</v>
      </c>
      <c r="F658" s="104">
        <v>0</v>
      </c>
      <c r="G658" s="24">
        <f t="shared" si="58"/>
        <v>39.435</v>
      </c>
      <c r="H658" s="84">
        <v>78.9</v>
      </c>
      <c r="I658" s="24">
        <v>0</v>
      </c>
      <c r="J658" s="24">
        <f t="shared" si="59"/>
        <v>11.835</v>
      </c>
      <c r="K658" s="24">
        <v>80</v>
      </c>
      <c r="L658" s="24">
        <v>0</v>
      </c>
      <c r="M658" s="24">
        <f t="shared" si="60"/>
        <v>12</v>
      </c>
      <c r="N658" s="24">
        <f t="shared" si="61"/>
        <v>79.27</v>
      </c>
      <c r="O658" s="42">
        <v>24</v>
      </c>
      <c r="P658" s="105"/>
      <c r="Q658" s="20"/>
      <c r="R658" s="20"/>
      <c r="S658" s="20"/>
    </row>
    <row r="659" spans="1:19">
      <c r="A659" s="9" t="s">
        <v>589</v>
      </c>
      <c r="B659" s="24">
        <v>80</v>
      </c>
      <c r="C659" s="24">
        <v>0</v>
      </c>
      <c r="D659" s="24">
        <f t="shared" si="57"/>
        <v>16</v>
      </c>
      <c r="E659" s="84">
        <v>75.58</v>
      </c>
      <c r="F659" s="24">
        <v>0</v>
      </c>
      <c r="G659" s="24">
        <f t="shared" si="58"/>
        <v>37.79</v>
      </c>
      <c r="H659" s="84">
        <v>84.5</v>
      </c>
      <c r="I659" s="24">
        <v>0</v>
      </c>
      <c r="J659" s="24">
        <f t="shared" si="59"/>
        <v>12.675</v>
      </c>
      <c r="K659" s="24">
        <v>80</v>
      </c>
      <c r="L659" s="104">
        <v>0</v>
      </c>
      <c r="M659" s="24">
        <f t="shared" si="60"/>
        <v>12</v>
      </c>
      <c r="N659" s="24">
        <f t="shared" si="61"/>
        <v>78.465</v>
      </c>
      <c r="O659" s="42">
        <v>25</v>
      </c>
      <c r="P659" s="105"/>
      <c r="Q659" s="20"/>
      <c r="R659" s="20"/>
      <c r="S659" s="20"/>
    </row>
    <row r="660" spans="1:19">
      <c r="A660" s="4" t="s">
        <v>590</v>
      </c>
      <c r="B660" s="24">
        <v>80</v>
      </c>
      <c r="C660" s="24">
        <v>0</v>
      </c>
      <c r="D660" s="24">
        <f t="shared" si="57"/>
        <v>16</v>
      </c>
      <c r="E660" s="84">
        <v>75.05</v>
      </c>
      <c r="F660" s="24">
        <v>0</v>
      </c>
      <c r="G660" s="24">
        <f t="shared" si="58"/>
        <v>37.525</v>
      </c>
      <c r="H660" s="84">
        <v>84.1</v>
      </c>
      <c r="I660" s="24">
        <v>0</v>
      </c>
      <c r="J660" s="24">
        <f t="shared" si="59"/>
        <v>12.615</v>
      </c>
      <c r="K660" s="24">
        <v>80</v>
      </c>
      <c r="L660" s="24">
        <v>0</v>
      </c>
      <c r="M660" s="24">
        <f t="shared" si="60"/>
        <v>12</v>
      </c>
      <c r="N660" s="24">
        <f t="shared" si="61"/>
        <v>78.14</v>
      </c>
      <c r="O660" s="42">
        <v>26</v>
      </c>
      <c r="P660" s="105"/>
      <c r="Q660" s="20"/>
      <c r="R660" s="20"/>
      <c r="S660" s="20"/>
    </row>
    <row r="661" spans="1:19">
      <c r="A661" s="4" t="s">
        <v>591</v>
      </c>
      <c r="B661" s="24">
        <v>80</v>
      </c>
      <c r="C661" s="24">
        <v>0</v>
      </c>
      <c r="D661" s="24">
        <f t="shared" si="57"/>
        <v>16</v>
      </c>
      <c r="E661" s="86">
        <v>76.7</v>
      </c>
      <c r="F661" s="24">
        <v>0</v>
      </c>
      <c r="G661" s="24">
        <f t="shared" si="58"/>
        <v>38.35</v>
      </c>
      <c r="H661" s="84">
        <v>74.5</v>
      </c>
      <c r="I661" s="24">
        <v>0</v>
      </c>
      <c r="J661" s="24">
        <f t="shared" si="59"/>
        <v>11.175</v>
      </c>
      <c r="K661" s="24">
        <v>80</v>
      </c>
      <c r="L661" s="24">
        <v>0</v>
      </c>
      <c r="M661" s="24">
        <f t="shared" si="60"/>
        <v>12</v>
      </c>
      <c r="N661" s="24">
        <f t="shared" si="61"/>
        <v>77.525</v>
      </c>
      <c r="O661" s="42">
        <v>27</v>
      </c>
      <c r="P661" s="105"/>
      <c r="Q661" s="20"/>
      <c r="R661" s="20"/>
      <c r="S661" s="20"/>
    </row>
    <row r="662" spans="1:19">
      <c r="A662" s="4" t="s">
        <v>592</v>
      </c>
      <c r="B662" s="104">
        <v>80</v>
      </c>
      <c r="C662" s="24">
        <v>0</v>
      </c>
      <c r="D662" s="24">
        <f t="shared" si="57"/>
        <v>16</v>
      </c>
      <c r="E662" s="84">
        <v>75.61</v>
      </c>
      <c r="F662" s="24">
        <v>0</v>
      </c>
      <c r="G662" s="24">
        <f t="shared" si="58"/>
        <v>37.805</v>
      </c>
      <c r="H662" s="84">
        <v>77.5</v>
      </c>
      <c r="I662" s="24">
        <v>0</v>
      </c>
      <c r="J662" s="24">
        <f t="shared" si="59"/>
        <v>11.625</v>
      </c>
      <c r="K662" s="104">
        <v>80</v>
      </c>
      <c r="L662" s="24">
        <v>0</v>
      </c>
      <c r="M662" s="24">
        <f t="shared" si="60"/>
        <v>12</v>
      </c>
      <c r="N662" s="24">
        <f t="shared" si="61"/>
        <v>77.43</v>
      </c>
      <c r="O662" s="42">
        <v>28</v>
      </c>
      <c r="P662" s="105"/>
      <c r="Q662" s="20"/>
      <c r="R662" s="20"/>
      <c r="S662" s="20"/>
    </row>
    <row r="663" spans="1:19">
      <c r="A663" s="9" t="s">
        <v>593</v>
      </c>
      <c r="B663" s="24">
        <v>80</v>
      </c>
      <c r="C663" s="24">
        <v>0</v>
      </c>
      <c r="D663" s="24">
        <f t="shared" si="57"/>
        <v>16</v>
      </c>
      <c r="E663" s="84">
        <v>75.09</v>
      </c>
      <c r="F663" s="24">
        <v>0</v>
      </c>
      <c r="G663" s="24">
        <f t="shared" si="58"/>
        <v>37.545</v>
      </c>
      <c r="H663" s="84">
        <v>75.5</v>
      </c>
      <c r="I663" s="24">
        <v>0</v>
      </c>
      <c r="J663" s="24">
        <f t="shared" si="59"/>
        <v>11.325</v>
      </c>
      <c r="K663" s="24">
        <v>80</v>
      </c>
      <c r="L663" s="24">
        <v>0</v>
      </c>
      <c r="M663" s="24">
        <f t="shared" si="60"/>
        <v>12</v>
      </c>
      <c r="N663" s="24">
        <f t="shared" si="61"/>
        <v>76.87</v>
      </c>
      <c r="O663" s="42">
        <v>29</v>
      </c>
      <c r="P663" s="105"/>
      <c r="Q663" s="20"/>
      <c r="R663" s="20"/>
      <c r="S663" s="20"/>
    </row>
    <row r="664" spans="1:19">
      <c r="A664" s="9" t="s">
        <v>594</v>
      </c>
      <c r="B664" s="24">
        <v>80</v>
      </c>
      <c r="C664" s="24">
        <v>0</v>
      </c>
      <c r="D664" s="24">
        <f t="shared" si="57"/>
        <v>16</v>
      </c>
      <c r="E664" s="84">
        <v>71.49</v>
      </c>
      <c r="F664" s="24">
        <v>0</v>
      </c>
      <c r="G664" s="24">
        <f t="shared" si="58"/>
        <v>35.745</v>
      </c>
      <c r="H664" s="84">
        <v>83.5</v>
      </c>
      <c r="I664" s="24">
        <v>0</v>
      </c>
      <c r="J664" s="24">
        <f t="shared" si="59"/>
        <v>12.525</v>
      </c>
      <c r="K664" s="24">
        <v>80</v>
      </c>
      <c r="L664" s="24">
        <v>0</v>
      </c>
      <c r="M664" s="24">
        <f t="shared" si="60"/>
        <v>12</v>
      </c>
      <c r="N664" s="24">
        <f t="shared" si="61"/>
        <v>76.27</v>
      </c>
      <c r="O664" s="42">
        <v>30</v>
      </c>
      <c r="P664" s="105"/>
      <c r="Q664" s="20"/>
      <c r="R664" s="20"/>
      <c r="S664" s="20"/>
    </row>
    <row r="665" spans="1:19">
      <c r="A665" s="4" t="s">
        <v>595</v>
      </c>
      <c r="B665" s="104">
        <v>80</v>
      </c>
      <c r="C665" s="24">
        <v>0</v>
      </c>
      <c r="D665" s="24">
        <f t="shared" si="57"/>
        <v>16</v>
      </c>
      <c r="E665" s="84">
        <v>72.54</v>
      </c>
      <c r="F665" s="24">
        <v>0</v>
      </c>
      <c r="G665" s="24">
        <f t="shared" si="58"/>
        <v>36.27</v>
      </c>
      <c r="H665" s="84">
        <v>78</v>
      </c>
      <c r="I665" s="24">
        <v>0</v>
      </c>
      <c r="J665" s="24">
        <f t="shared" si="59"/>
        <v>11.7</v>
      </c>
      <c r="K665" s="104">
        <v>80</v>
      </c>
      <c r="L665" s="24">
        <v>0</v>
      </c>
      <c r="M665" s="24">
        <f t="shared" si="60"/>
        <v>12</v>
      </c>
      <c r="N665" s="24">
        <f t="shared" si="61"/>
        <v>75.97</v>
      </c>
      <c r="O665" s="42">
        <v>31</v>
      </c>
      <c r="P665" s="105"/>
      <c r="Q665" s="20"/>
      <c r="R665" s="20"/>
      <c r="S665" s="20"/>
    </row>
    <row r="666" spans="1:19">
      <c r="A666" s="9" t="s">
        <v>596</v>
      </c>
      <c r="B666" s="104">
        <v>80</v>
      </c>
      <c r="C666" s="24">
        <v>0</v>
      </c>
      <c r="D666" s="24">
        <f t="shared" si="57"/>
        <v>16</v>
      </c>
      <c r="E666" s="84">
        <v>75.17</v>
      </c>
      <c r="F666" s="104">
        <v>0</v>
      </c>
      <c r="G666" s="24">
        <f t="shared" si="58"/>
        <v>37.585</v>
      </c>
      <c r="H666" s="84">
        <v>66.2</v>
      </c>
      <c r="I666" s="24">
        <v>0</v>
      </c>
      <c r="J666" s="24">
        <f t="shared" si="59"/>
        <v>9.93</v>
      </c>
      <c r="K666" s="104">
        <v>80</v>
      </c>
      <c r="L666" s="24">
        <v>0</v>
      </c>
      <c r="M666" s="24">
        <f t="shared" si="60"/>
        <v>12</v>
      </c>
      <c r="N666" s="24">
        <f t="shared" si="61"/>
        <v>75.515</v>
      </c>
      <c r="O666" s="42">
        <v>32</v>
      </c>
      <c r="P666" s="105"/>
      <c r="Q666" s="20"/>
      <c r="R666" s="20"/>
      <c r="S666" s="20"/>
    </row>
    <row r="667" spans="1:19">
      <c r="A667" s="4" t="s">
        <v>597</v>
      </c>
      <c r="B667" s="104">
        <v>80</v>
      </c>
      <c r="C667" s="24">
        <v>0</v>
      </c>
      <c r="D667" s="24">
        <f t="shared" si="57"/>
        <v>16</v>
      </c>
      <c r="E667" s="84">
        <v>72.02</v>
      </c>
      <c r="F667" s="24">
        <v>0</v>
      </c>
      <c r="G667" s="24">
        <f t="shared" si="58"/>
        <v>36.01</v>
      </c>
      <c r="H667" s="84">
        <v>71.7</v>
      </c>
      <c r="I667" s="24">
        <v>0</v>
      </c>
      <c r="J667" s="24">
        <f t="shared" si="59"/>
        <v>10.755</v>
      </c>
      <c r="K667" s="104">
        <v>80</v>
      </c>
      <c r="L667" s="24">
        <v>0</v>
      </c>
      <c r="M667" s="24">
        <f t="shared" si="60"/>
        <v>12</v>
      </c>
      <c r="N667" s="24">
        <f t="shared" si="61"/>
        <v>74.765</v>
      </c>
      <c r="O667" s="42">
        <v>33</v>
      </c>
      <c r="P667" s="105"/>
      <c r="Q667" s="20"/>
      <c r="R667" s="20"/>
      <c r="S667" s="20"/>
    </row>
    <row r="668" spans="1:19">
      <c r="A668" s="4" t="s">
        <v>598</v>
      </c>
      <c r="B668" s="24">
        <v>80</v>
      </c>
      <c r="C668" s="24">
        <v>0</v>
      </c>
      <c r="D668" s="24">
        <f t="shared" si="57"/>
        <v>16</v>
      </c>
      <c r="E668" s="84">
        <v>64.22</v>
      </c>
      <c r="F668" s="24">
        <v>0</v>
      </c>
      <c r="G668" s="24">
        <f t="shared" si="58"/>
        <v>32.11</v>
      </c>
      <c r="H668" s="84">
        <v>97.5</v>
      </c>
      <c r="I668" s="24">
        <v>0</v>
      </c>
      <c r="J668" s="24">
        <f t="shared" si="59"/>
        <v>14.625</v>
      </c>
      <c r="K668" s="24">
        <v>80</v>
      </c>
      <c r="L668" s="104">
        <v>0</v>
      </c>
      <c r="M668" s="24">
        <f t="shared" si="60"/>
        <v>12</v>
      </c>
      <c r="N668" s="24">
        <f t="shared" si="61"/>
        <v>74.735</v>
      </c>
      <c r="O668" s="42">
        <v>34</v>
      </c>
      <c r="P668" s="105"/>
      <c r="Q668" s="20"/>
      <c r="R668" s="20"/>
      <c r="S668" s="20"/>
    </row>
    <row r="669" spans="1:19">
      <c r="A669" s="9" t="s">
        <v>599</v>
      </c>
      <c r="B669" s="24">
        <v>80</v>
      </c>
      <c r="C669" s="104">
        <v>0</v>
      </c>
      <c r="D669" s="24">
        <f t="shared" si="57"/>
        <v>16</v>
      </c>
      <c r="E669" s="86">
        <v>64.85</v>
      </c>
      <c r="F669" s="104">
        <v>0</v>
      </c>
      <c r="G669" s="24">
        <f t="shared" si="58"/>
        <v>32.425</v>
      </c>
      <c r="H669" s="84">
        <v>73.5</v>
      </c>
      <c r="I669" s="104">
        <v>0</v>
      </c>
      <c r="J669" s="24">
        <f t="shared" si="59"/>
        <v>11.025</v>
      </c>
      <c r="K669" s="24">
        <v>80</v>
      </c>
      <c r="L669" s="24">
        <v>0</v>
      </c>
      <c r="M669" s="24">
        <f t="shared" si="60"/>
        <v>12</v>
      </c>
      <c r="N669" s="24">
        <f t="shared" si="61"/>
        <v>71.45</v>
      </c>
      <c r="O669" s="42">
        <v>35</v>
      </c>
      <c r="P669" s="105"/>
      <c r="Q669" s="20"/>
      <c r="R669" s="20"/>
      <c r="S669" s="20"/>
    </row>
    <row r="670" spans="1:19">
      <c r="A670" s="4">
        <v>20190201107</v>
      </c>
      <c r="B670" s="24">
        <v>80</v>
      </c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 t="s">
        <v>600</v>
      </c>
      <c r="P670" s="105"/>
      <c r="Q670" s="20"/>
      <c r="R670" s="20"/>
      <c r="S670" s="20"/>
    </row>
    <row r="671" spans="1:19">
      <c r="A671" s="4" t="s">
        <v>601</v>
      </c>
      <c r="B671" s="24">
        <v>80</v>
      </c>
      <c r="C671" s="24">
        <v>0</v>
      </c>
      <c r="D671" s="24">
        <f>SUM(B671:C671)*0.2</f>
        <v>16</v>
      </c>
      <c r="E671" s="84">
        <v>0</v>
      </c>
      <c r="F671" s="24">
        <v>0</v>
      </c>
      <c r="G671" s="24">
        <f>E671*0.5</f>
        <v>0</v>
      </c>
      <c r="H671" s="84">
        <v>37.5</v>
      </c>
      <c r="I671" s="24">
        <v>0</v>
      </c>
      <c r="J671" s="24">
        <f>SUM(H671:I671)*0.15</f>
        <v>5.625</v>
      </c>
      <c r="K671" s="24">
        <v>80</v>
      </c>
      <c r="L671" s="24">
        <v>0</v>
      </c>
      <c r="M671" s="24">
        <f>SUM(K671+L671)*0.15</f>
        <v>12</v>
      </c>
      <c r="N671" s="24">
        <f>D671+G671+J671+M671</f>
        <v>33.625</v>
      </c>
      <c r="O671" s="24" t="s">
        <v>600</v>
      </c>
      <c r="P671" s="105"/>
      <c r="Q671" s="20"/>
      <c r="R671" s="20"/>
      <c r="S671" s="20"/>
    </row>
    <row r="674" spans="1:19">
      <c r="A674" s="1" t="s">
        <v>0</v>
      </c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20"/>
      <c r="S674" s="20"/>
    </row>
    <row r="675" spans="1:19">
      <c r="A675" s="1" t="s">
        <v>602</v>
      </c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20"/>
      <c r="S675" s="20"/>
    </row>
    <row r="676" spans="1:19">
      <c r="A676" s="102" t="s">
        <v>545</v>
      </c>
      <c r="B676" s="102" t="s">
        <v>546</v>
      </c>
      <c r="C676" s="102"/>
      <c r="D676" s="102"/>
      <c r="E676" s="102" t="s">
        <v>547</v>
      </c>
      <c r="F676" s="102"/>
      <c r="G676" s="102"/>
      <c r="H676" s="102" t="s">
        <v>548</v>
      </c>
      <c r="I676" s="102"/>
      <c r="J676" s="102"/>
      <c r="K676" s="102" t="s">
        <v>549</v>
      </c>
      <c r="L676" s="102"/>
      <c r="M676" s="102"/>
      <c r="N676" s="102" t="s">
        <v>550</v>
      </c>
      <c r="O676" s="102" t="s">
        <v>551</v>
      </c>
      <c r="P676" s="102" t="s">
        <v>552</v>
      </c>
      <c r="Q676" s="20"/>
      <c r="R676" s="20"/>
      <c r="S676" s="20"/>
    </row>
    <row r="677" spans="1:19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 t="s">
        <v>553</v>
      </c>
      <c r="Q677" s="20"/>
      <c r="R677" s="20"/>
      <c r="S677" s="20"/>
    </row>
    <row r="678" spans="1:19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 t="s">
        <v>554</v>
      </c>
      <c r="Q678" s="20"/>
      <c r="R678" s="20"/>
      <c r="S678" s="20"/>
    </row>
    <row r="679" spans="1:19">
      <c r="A679" s="102"/>
      <c r="B679" s="102" t="s">
        <v>555</v>
      </c>
      <c r="C679" s="102" t="s">
        <v>556</v>
      </c>
      <c r="D679" s="103">
        <v>0.2</v>
      </c>
      <c r="E679" s="102" t="s">
        <v>557</v>
      </c>
      <c r="F679" s="102" t="s">
        <v>558</v>
      </c>
      <c r="G679" s="103">
        <v>0.5</v>
      </c>
      <c r="H679" s="102" t="s">
        <v>555</v>
      </c>
      <c r="I679" s="102" t="s">
        <v>556</v>
      </c>
      <c r="J679" s="103">
        <v>0.15</v>
      </c>
      <c r="K679" s="102" t="s">
        <v>555</v>
      </c>
      <c r="L679" s="102" t="s">
        <v>556</v>
      </c>
      <c r="M679" s="103">
        <v>0.15</v>
      </c>
      <c r="N679" s="102"/>
      <c r="O679" s="102"/>
      <c r="P679" s="102" t="s">
        <v>559</v>
      </c>
      <c r="Q679" s="20"/>
      <c r="R679" s="20"/>
      <c r="S679" s="20"/>
    </row>
    <row r="680" spans="1:19">
      <c r="A680" s="102"/>
      <c r="B680" s="102"/>
      <c r="C680" s="102"/>
      <c r="D680" s="103"/>
      <c r="E680" s="102"/>
      <c r="F680" s="102" t="s">
        <v>552</v>
      </c>
      <c r="G680" s="103"/>
      <c r="H680" s="102"/>
      <c r="I680" s="102"/>
      <c r="J680" s="103"/>
      <c r="K680" s="102"/>
      <c r="L680" s="102"/>
      <c r="M680" s="103"/>
      <c r="N680" s="102"/>
      <c r="O680" s="102"/>
      <c r="P680" s="102" t="s">
        <v>560</v>
      </c>
      <c r="Q680" s="20"/>
      <c r="R680" s="20"/>
      <c r="S680" s="20"/>
    </row>
    <row r="681" spans="1:19">
      <c r="A681" s="102"/>
      <c r="B681" s="102">
        <v>80</v>
      </c>
      <c r="C681" s="102" t="s">
        <v>561</v>
      </c>
      <c r="D681" s="102" t="s">
        <v>562</v>
      </c>
      <c r="E681" s="102" t="s">
        <v>563</v>
      </c>
      <c r="F681" s="102" t="s">
        <v>561</v>
      </c>
      <c r="G681" s="102" t="s">
        <v>562</v>
      </c>
      <c r="H681" s="102" t="s">
        <v>563</v>
      </c>
      <c r="I681" s="102" t="s">
        <v>561</v>
      </c>
      <c r="J681" s="102" t="s">
        <v>562</v>
      </c>
      <c r="K681" s="102">
        <v>80</v>
      </c>
      <c r="L681" s="102" t="s">
        <v>564</v>
      </c>
      <c r="M681" s="102" t="s">
        <v>562</v>
      </c>
      <c r="N681" s="102"/>
      <c r="O681" s="102"/>
      <c r="P681" s="21"/>
      <c r="Q681" s="20"/>
      <c r="R681" s="20"/>
      <c r="S681" s="20"/>
    </row>
    <row r="682" spans="1:19">
      <c r="A682" s="102"/>
      <c r="B682" s="102" t="s">
        <v>553</v>
      </c>
      <c r="C682" s="102"/>
      <c r="D682" s="102"/>
      <c r="E682" s="102"/>
      <c r="F682" s="102"/>
      <c r="G682" s="102"/>
      <c r="H682" s="102"/>
      <c r="I682" s="102"/>
      <c r="J682" s="102"/>
      <c r="K682" s="102" t="s">
        <v>553</v>
      </c>
      <c r="L682" s="102"/>
      <c r="M682" s="102"/>
      <c r="N682" s="102"/>
      <c r="O682" s="102"/>
      <c r="P682" s="21"/>
      <c r="Q682" s="20"/>
      <c r="R682" s="20"/>
      <c r="S682" s="20"/>
    </row>
    <row r="683" spans="1:19">
      <c r="A683" s="4" t="s">
        <v>603</v>
      </c>
      <c r="B683" s="24">
        <v>80</v>
      </c>
      <c r="C683" s="24">
        <v>26</v>
      </c>
      <c r="D683" s="24">
        <f t="shared" ref="D683:D720" si="62">(B683+C683)*0.2</f>
        <v>21.2</v>
      </c>
      <c r="E683" s="83">
        <v>86.69</v>
      </c>
      <c r="F683" s="24">
        <v>0</v>
      </c>
      <c r="G683" s="24">
        <f t="shared" ref="G683:G720" si="63">(E683+F683)*0.5</f>
        <v>43.345</v>
      </c>
      <c r="H683" s="83">
        <v>97.5</v>
      </c>
      <c r="I683" s="83">
        <v>4</v>
      </c>
      <c r="J683" s="24">
        <f t="shared" ref="J683:J720" si="64">(H683+I683)*0.15</f>
        <v>15.225</v>
      </c>
      <c r="K683" s="24">
        <v>80</v>
      </c>
      <c r="L683" s="24">
        <v>602</v>
      </c>
      <c r="M683" s="24">
        <f t="shared" ref="M683:M720" si="65">(K683+L683)*0.15</f>
        <v>102.3</v>
      </c>
      <c r="N683" s="24">
        <f t="shared" ref="N683:N720" si="66">D683+G683+J683+M683</f>
        <v>182.07</v>
      </c>
      <c r="O683" s="105"/>
      <c r="P683" s="105"/>
      <c r="Q683" s="20"/>
      <c r="R683" s="20"/>
      <c r="S683" s="20"/>
    </row>
    <row r="684" spans="1:19">
      <c r="A684" s="4" t="s">
        <v>604</v>
      </c>
      <c r="B684" s="24">
        <v>80</v>
      </c>
      <c r="C684" s="24">
        <v>3</v>
      </c>
      <c r="D684" s="24">
        <f t="shared" si="62"/>
        <v>16.6</v>
      </c>
      <c r="E684" s="85">
        <v>90.38</v>
      </c>
      <c r="F684" s="104">
        <v>0</v>
      </c>
      <c r="G684" s="24">
        <f t="shared" si="63"/>
        <v>45.19</v>
      </c>
      <c r="H684" s="83">
        <v>90</v>
      </c>
      <c r="I684" s="83">
        <v>4</v>
      </c>
      <c r="J684" s="24">
        <f t="shared" si="64"/>
        <v>14.1</v>
      </c>
      <c r="K684" s="24">
        <v>80</v>
      </c>
      <c r="L684" s="24">
        <v>48</v>
      </c>
      <c r="M684" s="24">
        <f t="shared" si="65"/>
        <v>19.2</v>
      </c>
      <c r="N684" s="24">
        <f t="shared" si="66"/>
        <v>95.09</v>
      </c>
      <c r="O684" s="105"/>
      <c r="P684" s="105"/>
      <c r="Q684" s="20"/>
      <c r="R684" s="20"/>
      <c r="S684" s="20"/>
    </row>
    <row r="685" spans="1:19">
      <c r="A685" s="4" t="s">
        <v>605</v>
      </c>
      <c r="B685" s="24">
        <v>80</v>
      </c>
      <c r="C685" s="24">
        <v>2</v>
      </c>
      <c r="D685" s="24">
        <f t="shared" si="62"/>
        <v>16.4</v>
      </c>
      <c r="E685" s="83">
        <v>83.75</v>
      </c>
      <c r="F685" s="24">
        <v>0</v>
      </c>
      <c r="G685" s="24">
        <f t="shared" si="63"/>
        <v>41.875</v>
      </c>
      <c r="H685" s="83">
        <v>92.5</v>
      </c>
      <c r="I685" s="83">
        <v>4</v>
      </c>
      <c r="J685" s="24">
        <f t="shared" si="64"/>
        <v>14.475</v>
      </c>
      <c r="K685" s="24">
        <v>80</v>
      </c>
      <c r="L685" s="24">
        <v>59</v>
      </c>
      <c r="M685" s="24">
        <f t="shared" si="65"/>
        <v>20.85</v>
      </c>
      <c r="N685" s="24">
        <f t="shared" si="66"/>
        <v>93.6</v>
      </c>
      <c r="O685" s="105"/>
      <c r="P685" s="105"/>
      <c r="Q685" s="20"/>
      <c r="R685" s="20"/>
      <c r="S685" s="20"/>
    </row>
    <row r="686" spans="1:19">
      <c r="A686" s="4" t="s">
        <v>606</v>
      </c>
      <c r="B686" s="24">
        <v>80</v>
      </c>
      <c r="C686" s="24">
        <v>6</v>
      </c>
      <c r="D686" s="24">
        <f t="shared" si="62"/>
        <v>17.2</v>
      </c>
      <c r="E686" s="83">
        <v>88.08</v>
      </c>
      <c r="F686" s="24">
        <v>0</v>
      </c>
      <c r="G686" s="24">
        <f t="shared" si="63"/>
        <v>44.04</v>
      </c>
      <c r="H686" s="83">
        <v>85.7</v>
      </c>
      <c r="I686" s="83">
        <v>2</v>
      </c>
      <c r="J686" s="24">
        <f t="shared" si="64"/>
        <v>13.155</v>
      </c>
      <c r="K686" s="24">
        <v>80</v>
      </c>
      <c r="L686" s="24">
        <v>46</v>
      </c>
      <c r="M686" s="24">
        <f t="shared" si="65"/>
        <v>18.9</v>
      </c>
      <c r="N686" s="24">
        <f t="shared" si="66"/>
        <v>93.295</v>
      </c>
      <c r="O686" s="105"/>
      <c r="P686" s="105"/>
      <c r="Q686" s="20"/>
      <c r="R686" s="20"/>
      <c r="S686" s="20"/>
    </row>
    <row r="687" spans="1:19">
      <c r="A687" s="4" t="s">
        <v>607</v>
      </c>
      <c r="B687" s="104">
        <v>80</v>
      </c>
      <c r="C687" s="24">
        <v>0</v>
      </c>
      <c r="D687" s="24">
        <f t="shared" si="62"/>
        <v>16</v>
      </c>
      <c r="E687" s="83">
        <v>87.79</v>
      </c>
      <c r="F687" s="24">
        <v>0</v>
      </c>
      <c r="G687" s="24">
        <f t="shared" si="63"/>
        <v>43.895</v>
      </c>
      <c r="H687" s="83">
        <v>92</v>
      </c>
      <c r="I687" s="83">
        <v>0</v>
      </c>
      <c r="J687" s="24">
        <f t="shared" si="64"/>
        <v>13.8</v>
      </c>
      <c r="K687" s="104">
        <v>80</v>
      </c>
      <c r="L687" s="24">
        <v>21</v>
      </c>
      <c r="M687" s="24">
        <f t="shared" si="65"/>
        <v>15.15</v>
      </c>
      <c r="N687" s="24">
        <f t="shared" si="66"/>
        <v>88.845</v>
      </c>
      <c r="O687" s="105"/>
      <c r="P687" s="105"/>
      <c r="Q687" s="20"/>
      <c r="R687" s="20"/>
      <c r="S687" s="20"/>
    </row>
    <row r="688" spans="1:19">
      <c r="A688" s="4" t="s">
        <v>608</v>
      </c>
      <c r="B688" s="24">
        <v>80</v>
      </c>
      <c r="C688" s="104">
        <v>2</v>
      </c>
      <c r="D688" s="24">
        <f t="shared" si="62"/>
        <v>16.4</v>
      </c>
      <c r="E688" s="83">
        <v>88.12</v>
      </c>
      <c r="F688" s="24">
        <v>0</v>
      </c>
      <c r="G688" s="24">
        <f t="shared" si="63"/>
        <v>44.06</v>
      </c>
      <c r="H688" s="83">
        <v>92.2</v>
      </c>
      <c r="I688" s="83">
        <v>2</v>
      </c>
      <c r="J688" s="24">
        <f t="shared" si="64"/>
        <v>14.13</v>
      </c>
      <c r="K688" s="24">
        <v>80</v>
      </c>
      <c r="L688" s="104">
        <v>11</v>
      </c>
      <c r="M688" s="24">
        <f t="shared" si="65"/>
        <v>13.65</v>
      </c>
      <c r="N688" s="24">
        <f t="shared" si="66"/>
        <v>88.24</v>
      </c>
      <c r="O688" s="105"/>
      <c r="P688" s="105"/>
      <c r="Q688" s="20"/>
      <c r="R688" s="20"/>
      <c r="S688" s="20"/>
    </row>
    <row r="689" spans="1:19">
      <c r="A689" s="4" t="s">
        <v>609</v>
      </c>
      <c r="B689" s="24">
        <v>80</v>
      </c>
      <c r="C689" s="24">
        <v>0</v>
      </c>
      <c r="D689" s="24">
        <f t="shared" si="62"/>
        <v>16</v>
      </c>
      <c r="E689" s="85">
        <v>85.9</v>
      </c>
      <c r="F689" s="104">
        <v>0</v>
      </c>
      <c r="G689" s="24">
        <f t="shared" si="63"/>
        <v>42.95</v>
      </c>
      <c r="H689" s="83">
        <v>90</v>
      </c>
      <c r="I689" s="83">
        <v>0</v>
      </c>
      <c r="J689" s="24">
        <f t="shared" si="64"/>
        <v>13.5</v>
      </c>
      <c r="K689" s="24">
        <v>80</v>
      </c>
      <c r="L689" s="24">
        <v>17</v>
      </c>
      <c r="M689" s="24">
        <f t="shared" si="65"/>
        <v>14.55</v>
      </c>
      <c r="N689" s="24">
        <f t="shared" si="66"/>
        <v>87</v>
      </c>
      <c r="O689" s="105"/>
      <c r="P689" s="105"/>
      <c r="Q689" s="20"/>
      <c r="R689" s="20"/>
      <c r="S689" s="20"/>
    </row>
    <row r="690" spans="1:19">
      <c r="A690" s="4" t="s">
        <v>610</v>
      </c>
      <c r="B690" s="104">
        <v>80</v>
      </c>
      <c r="C690" s="104">
        <v>4</v>
      </c>
      <c r="D690" s="24">
        <f t="shared" si="62"/>
        <v>16.8</v>
      </c>
      <c r="E690" s="83">
        <v>85.68</v>
      </c>
      <c r="F690" s="104">
        <v>0</v>
      </c>
      <c r="G690" s="24">
        <f t="shared" si="63"/>
        <v>42.84</v>
      </c>
      <c r="H690" s="83">
        <v>85</v>
      </c>
      <c r="I690" s="83">
        <v>7</v>
      </c>
      <c r="J690" s="24">
        <f t="shared" si="64"/>
        <v>13.8</v>
      </c>
      <c r="K690" s="104">
        <v>80</v>
      </c>
      <c r="L690" s="104">
        <v>9</v>
      </c>
      <c r="M690" s="24">
        <f t="shared" si="65"/>
        <v>13.35</v>
      </c>
      <c r="N690" s="24">
        <f t="shared" si="66"/>
        <v>86.79</v>
      </c>
      <c r="O690" s="105"/>
      <c r="P690" s="105"/>
      <c r="Q690" s="20"/>
      <c r="R690" s="20"/>
      <c r="S690" s="20"/>
    </row>
    <row r="691" spans="1:19">
      <c r="A691" s="4" t="s">
        <v>611</v>
      </c>
      <c r="B691" s="24">
        <v>80</v>
      </c>
      <c r="C691" s="24">
        <v>0</v>
      </c>
      <c r="D691" s="24">
        <f t="shared" si="62"/>
        <v>16</v>
      </c>
      <c r="E691" s="83">
        <v>84.75</v>
      </c>
      <c r="F691" s="24">
        <v>0</v>
      </c>
      <c r="G691" s="24">
        <f t="shared" si="63"/>
        <v>42.375</v>
      </c>
      <c r="H691" s="83">
        <v>85</v>
      </c>
      <c r="I691" s="83">
        <v>4</v>
      </c>
      <c r="J691" s="24">
        <f t="shared" si="64"/>
        <v>13.35</v>
      </c>
      <c r="K691" s="24">
        <v>80</v>
      </c>
      <c r="L691" s="24">
        <v>19</v>
      </c>
      <c r="M691" s="24">
        <f t="shared" si="65"/>
        <v>14.85</v>
      </c>
      <c r="N691" s="24">
        <f t="shared" si="66"/>
        <v>86.575</v>
      </c>
      <c r="O691" s="105"/>
      <c r="P691" s="105"/>
      <c r="Q691" s="20"/>
      <c r="R691" s="20"/>
      <c r="S691" s="20"/>
    </row>
    <row r="692" spans="1:19">
      <c r="A692" s="4" t="s">
        <v>612</v>
      </c>
      <c r="B692" s="24">
        <v>80</v>
      </c>
      <c r="C692" s="104">
        <v>2</v>
      </c>
      <c r="D692" s="24">
        <f t="shared" si="62"/>
        <v>16.4</v>
      </c>
      <c r="E692" s="83">
        <v>85.57</v>
      </c>
      <c r="F692" s="24">
        <v>0</v>
      </c>
      <c r="G692" s="24">
        <f t="shared" si="63"/>
        <v>42.785</v>
      </c>
      <c r="H692" s="83">
        <v>88.9</v>
      </c>
      <c r="I692" s="83">
        <v>4</v>
      </c>
      <c r="J692" s="24">
        <f t="shared" si="64"/>
        <v>13.935</v>
      </c>
      <c r="K692" s="24">
        <v>80</v>
      </c>
      <c r="L692" s="104">
        <v>5</v>
      </c>
      <c r="M692" s="24">
        <f t="shared" si="65"/>
        <v>12.75</v>
      </c>
      <c r="N692" s="24">
        <f t="shared" si="66"/>
        <v>85.87</v>
      </c>
      <c r="O692" s="105"/>
      <c r="P692" s="105"/>
      <c r="Q692" s="20"/>
      <c r="R692" s="20"/>
      <c r="S692" s="20"/>
    </row>
    <row r="693" spans="1:19">
      <c r="A693" s="4" t="s">
        <v>613</v>
      </c>
      <c r="B693" s="104">
        <v>80</v>
      </c>
      <c r="C693" s="24">
        <v>4</v>
      </c>
      <c r="D693" s="24">
        <f t="shared" si="62"/>
        <v>16.8</v>
      </c>
      <c r="E693" s="83">
        <v>84.89</v>
      </c>
      <c r="F693" s="24">
        <v>0</v>
      </c>
      <c r="G693" s="24">
        <f t="shared" si="63"/>
        <v>42.445</v>
      </c>
      <c r="H693" s="83">
        <v>77.5</v>
      </c>
      <c r="I693" s="83">
        <v>3</v>
      </c>
      <c r="J693" s="24">
        <f t="shared" si="64"/>
        <v>12.075</v>
      </c>
      <c r="K693" s="104">
        <v>80</v>
      </c>
      <c r="L693" s="24">
        <v>17</v>
      </c>
      <c r="M693" s="24">
        <f t="shared" si="65"/>
        <v>14.55</v>
      </c>
      <c r="N693" s="24">
        <f t="shared" si="66"/>
        <v>85.87</v>
      </c>
      <c r="O693" s="105"/>
      <c r="P693" s="105"/>
      <c r="Q693" s="20"/>
      <c r="R693" s="20"/>
      <c r="S693" s="20"/>
    </row>
    <row r="694" spans="1:19">
      <c r="A694" s="4" t="s">
        <v>614</v>
      </c>
      <c r="B694" s="24">
        <v>80</v>
      </c>
      <c r="C694" s="24">
        <v>0</v>
      </c>
      <c r="D694" s="24">
        <f t="shared" si="62"/>
        <v>16</v>
      </c>
      <c r="E694" s="83">
        <v>86.91</v>
      </c>
      <c r="F694" s="24">
        <v>0</v>
      </c>
      <c r="G694" s="24">
        <f t="shared" si="63"/>
        <v>43.455</v>
      </c>
      <c r="H694" s="83">
        <v>90</v>
      </c>
      <c r="I694" s="83">
        <v>0</v>
      </c>
      <c r="J694" s="24">
        <f t="shared" si="64"/>
        <v>13.5</v>
      </c>
      <c r="K694" s="24">
        <v>80</v>
      </c>
      <c r="L694" s="24">
        <v>0</v>
      </c>
      <c r="M694" s="24">
        <f t="shared" si="65"/>
        <v>12</v>
      </c>
      <c r="N694" s="24">
        <f t="shared" si="66"/>
        <v>84.955</v>
      </c>
      <c r="O694" s="105"/>
      <c r="P694" s="105"/>
      <c r="Q694" s="20"/>
      <c r="R694" s="20"/>
      <c r="S694" s="20"/>
    </row>
    <row r="695" spans="1:19">
      <c r="A695" s="4" t="s">
        <v>615</v>
      </c>
      <c r="B695" s="24">
        <v>80</v>
      </c>
      <c r="C695" s="24">
        <v>0</v>
      </c>
      <c r="D695" s="24">
        <f t="shared" si="62"/>
        <v>16</v>
      </c>
      <c r="E695" s="83">
        <v>86</v>
      </c>
      <c r="F695" s="24">
        <v>0</v>
      </c>
      <c r="G695" s="24">
        <f t="shared" si="63"/>
        <v>43</v>
      </c>
      <c r="H695" s="83">
        <v>91.1</v>
      </c>
      <c r="I695" s="83">
        <v>0</v>
      </c>
      <c r="J695" s="24">
        <f t="shared" si="64"/>
        <v>13.665</v>
      </c>
      <c r="K695" s="24">
        <v>80</v>
      </c>
      <c r="L695" s="24">
        <v>0</v>
      </c>
      <c r="M695" s="24">
        <f t="shared" si="65"/>
        <v>12</v>
      </c>
      <c r="N695" s="24">
        <f t="shared" si="66"/>
        <v>84.665</v>
      </c>
      <c r="O695" s="105"/>
      <c r="P695" s="105"/>
      <c r="Q695" s="20"/>
      <c r="R695" s="20"/>
      <c r="S695" s="20"/>
    </row>
    <row r="696" spans="1:19">
      <c r="A696" s="4" t="s">
        <v>616</v>
      </c>
      <c r="B696" s="104">
        <v>80</v>
      </c>
      <c r="C696" s="24">
        <v>0</v>
      </c>
      <c r="D696" s="24">
        <f t="shared" si="62"/>
        <v>16</v>
      </c>
      <c r="E696" s="83">
        <v>84.98</v>
      </c>
      <c r="F696" s="104">
        <v>0</v>
      </c>
      <c r="G696" s="24">
        <f t="shared" si="63"/>
        <v>42.49</v>
      </c>
      <c r="H696" s="83">
        <v>92.5</v>
      </c>
      <c r="I696" s="83">
        <v>0</v>
      </c>
      <c r="J696" s="24">
        <f t="shared" si="64"/>
        <v>13.875</v>
      </c>
      <c r="K696" s="104">
        <v>80</v>
      </c>
      <c r="L696" s="24">
        <v>0</v>
      </c>
      <c r="M696" s="24">
        <f t="shared" si="65"/>
        <v>12</v>
      </c>
      <c r="N696" s="24">
        <f t="shared" si="66"/>
        <v>84.365</v>
      </c>
      <c r="O696" s="105"/>
      <c r="P696" s="105"/>
      <c r="Q696" s="20"/>
      <c r="R696" s="20"/>
      <c r="S696" s="20"/>
    </row>
    <row r="697" spans="1:19">
      <c r="A697" s="4" t="s">
        <v>617</v>
      </c>
      <c r="B697" s="24">
        <v>80</v>
      </c>
      <c r="C697" s="24">
        <v>0</v>
      </c>
      <c r="D697" s="24">
        <f t="shared" si="62"/>
        <v>16</v>
      </c>
      <c r="E697" s="83">
        <v>82.26</v>
      </c>
      <c r="F697" s="24">
        <v>0</v>
      </c>
      <c r="G697" s="24">
        <f t="shared" si="63"/>
        <v>41.13</v>
      </c>
      <c r="H697" s="83">
        <v>95</v>
      </c>
      <c r="I697" s="83">
        <v>0</v>
      </c>
      <c r="J697" s="24">
        <f t="shared" si="64"/>
        <v>14.25</v>
      </c>
      <c r="K697" s="24">
        <v>80</v>
      </c>
      <c r="L697" s="24">
        <v>6</v>
      </c>
      <c r="M697" s="24">
        <f t="shared" si="65"/>
        <v>12.9</v>
      </c>
      <c r="N697" s="24">
        <f t="shared" si="66"/>
        <v>84.28</v>
      </c>
      <c r="O697" s="105"/>
      <c r="P697" s="105"/>
      <c r="Q697" s="20"/>
      <c r="R697" s="20"/>
      <c r="S697" s="20"/>
    </row>
    <row r="698" spans="1:19">
      <c r="A698" s="4" t="s">
        <v>618</v>
      </c>
      <c r="B698" s="104">
        <v>80</v>
      </c>
      <c r="C698" s="24">
        <v>0</v>
      </c>
      <c r="D698" s="24">
        <f t="shared" si="62"/>
        <v>16</v>
      </c>
      <c r="E698" s="83">
        <v>84.91</v>
      </c>
      <c r="F698" s="24">
        <v>0</v>
      </c>
      <c r="G698" s="24">
        <f t="shared" si="63"/>
        <v>42.455</v>
      </c>
      <c r="H698" s="83">
        <v>91.9</v>
      </c>
      <c r="I698" s="83">
        <v>0</v>
      </c>
      <c r="J698" s="24">
        <f t="shared" si="64"/>
        <v>13.785</v>
      </c>
      <c r="K698" s="104">
        <v>80</v>
      </c>
      <c r="L698" s="24">
        <v>0</v>
      </c>
      <c r="M698" s="24">
        <f t="shared" si="65"/>
        <v>12</v>
      </c>
      <c r="N698" s="24">
        <f t="shared" si="66"/>
        <v>84.24</v>
      </c>
      <c r="O698" s="105"/>
      <c r="P698" s="105"/>
      <c r="Q698" s="20"/>
      <c r="R698" s="20"/>
      <c r="S698" s="20"/>
    </row>
    <row r="699" spans="1:19">
      <c r="A699" s="4" t="s">
        <v>619</v>
      </c>
      <c r="B699" s="24">
        <v>80</v>
      </c>
      <c r="C699" s="24">
        <v>0</v>
      </c>
      <c r="D699" s="24">
        <f t="shared" si="62"/>
        <v>16</v>
      </c>
      <c r="E699" s="83">
        <v>83.99</v>
      </c>
      <c r="F699" s="24">
        <v>0</v>
      </c>
      <c r="G699" s="24">
        <f t="shared" si="63"/>
        <v>41.995</v>
      </c>
      <c r="H699" s="83">
        <v>92.5</v>
      </c>
      <c r="I699" s="83">
        <v>0</v>
      </c>
      <c r="J699" s="24">
        <f t="shared" si="64"/>
        <v>13.875</v>
      </c>
      <c r="K699" s="24">
        <v>80</v>
      </c>
      <c r="L699" s="24">
        <v>0</v>
      </c>
      <c r="M699" s="24">
        <f t="shared" si="65"/>
        <v>12</v>
      </c>
      <c r="N699" s="24">
        <f t="shared" si="66"/>
        <v>83.87</v>
      </c>
      <c r="O699" s="105"/>
      <c r="P699" s="105"/>
      <c r="Q699" s="20"/>
      <c r="R699" s="20"/>
      <c r="S699" s="20"/>
    </row>
    <row r="700" spans="1:19">
      <c r="A700" s="4" t="s">
        <v>620</v>
      </c>
      <c r="B700" s="24">
        <v>80</v>
      </c>
      <c r="C700" s="24">
        <v>0</v>
      </c>
      <c r="D700" s="24">
        <f t="shared" si="62"/>
        <v>16</v>
      </c>
      <c r="E700" s="83">
        <v>85.14</v>
      </c>
      <c r="F700" s="24">
        <v>0</v>
      </c>
      <c r="G700" s="24">
        <f t="shared" si="63"/>
        <v>42.57</v>
      </c>
      <c r="H700" s="83">
        <v>84.4</v>
      </c>
      <c r="I700" s="83">
        <v>0</v>
      </c>
      <c r="J700" s="24">
        <f t="shared" si="64"/>
        <v>12.66</v>
      </c>
      <c r="K700" s="24">
        <v>80</v>
      </c>
      <c r="L700" s="24">
        <v>0</v>
      </c>
      <c r="M700" s="24">
        <f t="shared" si="65"/>
        <v>12</v>
      </c>
      <c r="N700" s="24">
        <f t="shared" si="66"/>
        <v>83.23</v>
      </c>
      <c r="O700" s="105"/>
      <c r="P700" s="105"/>
      <c r="Q700" s="20"/>
      <c r="R700" s="20"/>
      <c r="S700" s="20"/>
    </row>
    <row r="701" spans="1:19">
      <c r="A701" s="4" t="s">
        <v>621</v>
      </c>
      <c r="B701" s="24">
        <v>80</v>
      </c>
      <c r="C701" s="24">
        <v>2</v>
      </c>
      <c r="D701" s="24">
        <f t="shared" si="62"/>
        <v>16.4</v>
      </c>
      <c r="E701" s="83">
        <v>76.65</v>
      </c>
      <c r="F701" s="104">
        <v>0</v>
      </c>
      <c r="G701" s="24">
        <f t="shared" si="63"/>
        <v>38.325</v>
      </c>
      <c r="H701" s="83">
        <v>90.9</v>
      </c>
      <c r="I701" s="83">
        <v>4</v>
      </c>
      <c r="J701" s="24">
        <f t="shared" si="64"/>
        <v>14.235</v>
      </c>
      <c r="K701" s="24">
        <v>80</v>
      </c>
      <c r="L701" s="24">
        <v>14</v>
      </c>
      <c r="M701" s="24">
        <f t="shared" si="65"/>
        <v>14.1</v>
      </c>
      <c r="N701" s="24">
        <f t="shared" si="66"/>
        <v>83.06</v>
      </c>
      <c r="O701" s="105"/>
      <c r="P701" s="105"/>
      <c r="Q701" s="20"/>
      <c r="R701" s="20"/>
      <c r="S701" s="20"/>
    </row>
    <row r="702" spans="1:19">
      <c r="A702" s="4" t="s">
        <v>622</v>
      </c>
      <c r="B702" s="24">
        <v>80</v>
      </c>
      <c r="C702" s="24">
        <v>0</v>
      </c>
      <c r="D702" s="24">
        <f t="shared" si="62"/>
        <v>16</v>
      </c>
      <c r="E702" s="83">
        <v>84.21</v>
      </c>
      <c r="F702" s="104">
        <v>0</v>
      </c>
      <c r="G702" s="24">
        <f t="shared" si="63"/>
        <v>42.105</v>
      </c>
      <c r="H702" s="83">
        <v>85.5</v>
      </c>
      <c r="I702" s="83">
        <v>0</v>
      </c>
      <c r="J702" s="24">
        <f t="shared" si="64"/>
        <v>12.825</v>
      </c>
      <c r="K702" s="24">
        <v>80</v>
      </c>
      <c r="L702" s="24">
        <v>0</v>
      </c>
      <c r="M702" s="24">
        <f t="shared" si="65"/>
        <v>12</v>
      </c>
      <c r="N702" s="24">
        <f t="shared" si="66"/>
        <v>82.93</v>
      </c>
      <c r="O702" s="105"/>
      <c r="P702" s="105"/>
      <c r="Q702" s="20"/>
      <c r="R702" s="20"/>
      <c r="S702" s="20"/>
    </row>
    <row r="703" spans="1:19">
      <c r="A703" s="4" t="s">
        <v>623</v>
      </c>
      <c r="B703" s="104">
        <v>80</v>
      </c>
      <c r="C703" s="24">
        <v>0</v>
      </c>
      <c r="D703" s="24">
        <f t="shared" si="62"/>
        <v>16</v>
      </c>
      <c r="E703" s="83">
        <v>83.43</v>
      </c>
      <c r="F703" s="24">
        <v>0</v>
      </c>
      <c r="G703" s="24">
        <f t="shared" si="63"/>
        <v>41.715</v>
      </c>
      <c r="H703" s="83">
        <v>84.8</v>
      </c>
      <c r="I703" s="83">
        <v>0</v>
      </c>
      <c r="J703" s="24">
        <f t="shared" si="64"/>
        <v>12.72</v>
      </c>
      <c r="K703" s="104">
        <v>80</v>
      </c>
      <c r="L703" s="24">
        <v>0</v>
      </c>
      <c r="M703" s="24">
        <f t="shared" si="65"/>
        <v>12</v>
      </c>
      <c r="N703" s="24">
        <f t="shared" si="66"/>
        <v>82.435</v>
      </c>
      <c r="O703" s="105"/>
      <c r="P703" s="105"/>
      <c r="Q703" s="20"/>
      <c r="R703" s="20"/>
      <c r="S703" s="20"/>
    </row>
    <row r="704" spans="1:19">
      <c r="A704" s="4" t="s">
        <v>624</v>
      </c>
      <c r="B704" s="24">
        <v>80</v>
      </c>
      <c r="C704" s="104">
        <v>0</v>
      </c>
      <c r="D704" s="24">
        <f t="shared" si="62"/>
        <v>16</v>
      </c>
      <c r="E704" s="83">
        <v>81.38</v>
      </c>
      <c r="F704" s="24">
        <v>0</v>
      </c>
      <c r="G704" s="24">
        <f t="shared" si="63"/>
        <v>40.69</v>
      </c>
      <c r="H704" s="83">
        <v>90</v>
      </c>
      <c r="I704" s="83">
        <v>0</v>
      </c>
      <c r="J704" s="24">
        <f t="shared" si="64"/>
        <v>13.5</v>
      </c>
      <c r="K704" s="24">
        <v>80</v>
      </c>
      <c r="L704" s="104">
        <v>0</v>
      </c>
      <c r="M704" s="24">
        <f t="shared" si="65"/>
        <v>12</v>
      </c>
      <c r="N704" s="24">
        <f t="shared" si="66"/>
        <v>82.19</v>
      </c>
      <c r="O704" s="105"/>
      <c r="P704" s="105"/>
      <c r="Q704" s="20"/>
      <c r="R704" s="20"/>
      <c r="S704" s="20"/>
    </row>
    <row r="705" spans="1:19">
      <c r="A705" s="4" t="s">
        <v>625</v>
      </c>
      <c r="B705" s="24">
        <v>80</v>
      </c>
      <c r="C705" s="24">
        <v>0</v>
      </c>
      <c r="D705" s="24">
        <f t="shared" si="62"/>
        <v>16</v>
      </c>
      <c r="E705" s="83">
        <v>83.32</v>
      </c>
      <c r="F705" s="24">
        <v>0</v>
      </c>
      <c r="G705" s="24">
        <f t="shared" si="63"/>
        <v>41.66</v>
      </c>
      <c r="H705" s="83">
        <v>82.5</v>
      </c>
      <c r="I705" s="83">
        <v>0</v>
      </c>
      <c r="J705" s="24">
        <f t="shared" si="64"/>
        <v>12.375</v>
      </c>
      <c r="K705" s="24">
        <v>80</v>
      </c>
      <c r="L705" s="24">
        <v>0</v>
      </c>
      <c r="M705" s="24">
        <f t="shared" si="65"/>
        <v>12</v>
      </c>
      <c r="N705" s="24">
        <f t="shared" si="66"/>
        <v>82.035</v>
      </c>
      <c r="O705" s="105"/>
      <c r="P705" s="105"/>
      <c r="Q705" s="20"/>
      <c r="R705" s="20"/>
      <c r="S705" s="20"/>
    </row>
    <row r="706" spans="1:19">
      <c r="A706" s="4" t="s">
        <v>626</v>
      </c>
      <c r="B706" s="24">
        <v>80</v>
      </c>
      <c r="C706" s="24">
        <v>0</v>
      </c>
      <c r="D706" s="24">
        <f t="shared" si="62"/>
        <v>16</v>
      </c>
      <c r="E706" s="83">
        <v>80.62</v>
      </c>
      <c r="F706" s="24">
        <v>0</v>
      </c>
      <c r="G706" s="24">
        <f t="shared" si="63"/>
        <v>40.31</v>
      </c>
      <c r="H706" s="83">
        <v>87.5</v>
      </c>
      <c r="I706" s="83">
        <v>0</v>
      </c>
      <c r="J706" s="24">
        <f t="shared" si="64"/>
        <v>13.125</v>
      </c>
      <c r="K706" s="24">
        <v>80</v>
      </c>
      <c r="L706" s="24">
        <v>0</v>
      </c>
      <c r="M706" s="24">
        <f t="shared" si="65"/>
        <v>12</v>
      </c>
      <c r="N706" s="24">
        <f t="shared" si="66"/>
        <v>81.435</v>
      </c>
      <c r="O706" s="105"/>
      <c r="P706" s="105"/>
      <c r="Q706" s="20"/>
      <c r="R706" s="20"/>
      <c r="S706" s="20"/>
    </row>
    <row r="707" spans="1:19">
      <c r="A707" s="4" t="s">
        <v>627</v>
      </c>
      <c r="B707" s="104">
        <v>80</v>
      </c>
      <c r="C707" s="104">
        <v>0</v>
      </c>
      <c r="D707" s="24">
        <f t="shared" si="62"/>
        <v>16</v>
      </c>
      <c r="E707" s="83">
        <v>79.25</v>
      </c>
      <c r="F707" s="24">
        <v>0</v>
      </c>
      <c r="G707" s="24">
        <f t="shared" si="63"/>
        <v>39.625</v>
      </c>
      <c r="H707" s="83">
        <v>86.9</v>
      </c>
      <c r="I707" s="83">
        <v>0</v>
      </c>
      <c r="J707" s="24">
        <f t="shared" si="64"/>
        <v>13.035</v>
      </c>
      <c r="K707" s="104">
        <v>80</v>
      </c>
      <c r="L707" s="104">
        <v>0</v>
      </c>
      <c r="M707" s="24">
        <f t="shared" si="65"/>
        <v>12</v>
      </c>
      <c r="N707" s="24">
        <f t="shared" si="66"/>
        <v>80.66</v>
      </c>
      <c r="O707" s="105"/>
      <c r="P707" s="105"/>
      <c r="Q707" s="20"/>
      <c r="R707" s="20"/>
      <c r="S707" s="20"/>
    </row>
    <row r="708" spans="1:19">
      <c r="A708" s="9" t="s">
        <v>628</v>
      </c>
      <c r="B708" s="104">
        <v>80</v>
      </c>
      <c r="C708" s="24">
        <v>0</v>
      </c>
      <c r="D708" s="24">
        <f t="shared" si="62"/>
        <v>16</v>
      </c>
      <c r="E708" s="83">
        <v>78.96</v>
      </c>
      <c r="F708" s="24">
        <v>0</v>
      </c>
      <c r="G708" s="24">
        <f t="shared" si="63"/>
        <v>39.48</v>
      </c>
      <c r="H708" s="83">
        <v>83.5</v>
      </c>
      <c r="I708" s="83">
        <v>0</v>
      </c>
      <c r="J708" s="24">
        <f t="shared" si="64"/>
        <v>12.525</v>
      </c>
      <c r="K708" s="104">
        <v>80</v>
      </c>
      <c r="L708" s="24">
        <v>0</v>
      </c>
      <c r="M708" s="24">
        <f t="shared" si="65"/>
        <v>12</v>
      </c>
      <c r="N708" s="24">
        <f t="shared" si="66"/>
        <v>80.005</v>
      </c>
      <c r="O708" s="105"/>
      <c r="P708" s="105"/>
      <c r="Q708" s="20"/>
      <c r="R708" s="20"/>
      <c r="S708" s="20"/>
    </row>
    <row r="709" spans="1:19">
      <c r="A709" s="4" t="s">
        <v>629</v>
      </c>
      <c r="B709" s="104">
        <v>80</v>
      </c>
      <c r="C709" s="24">
        <v>0</v>
      </c>
      <c r="D709" s="24">
        <f t="shared" si="62"/>
        <v>16</v>
      </c>
      <c r="E709" s="83">
        <v>77.28</v>
      </c>
      <c r="F709" s="104">
        <v>0</v>
      </c>
      <c r="G709" s="24">
        <f t="shared" si="63"/>
        <v>38.64</v>
      </c>
      <c r="H709" s="83">
        <v>89</v>
      </c>
      <c r="I709" s="83">
        <v>0</v>
      </c>
      <c r="J709" s="24">
        <f t="shared" si="64"/>
        <v>13.35</v>
      </c>
      <c r="K709" s="104">
        <v>80</v>
      </c>
      <c r="L709" s="24">
        <v>0</v>
      </c>
      <c r="M709" s="24">
        <f t="shared" si="65"/>
        <v>12</v>
      </c>
      <c r="N709" s="24">
        <f t="shared" si="66"/>
        <v>79.99</v>
      </c>
      <c r="O709" s="105"/>
      <c r="P709" s="105"/>
      <c r="Q709" s="20"/>
      <c r="R709" s="20"/>
      <c r="S709" s="20"/>
    </row>
    <row r="710" spans="1:19">
      <c r="A710" s="9" t="s">
        <v>630</v>
      </c>
      <c r="B710" s="104">
        <v>80</v>
      </c>
      <c r="C710" s="24">
        <v>0</v>
      </c>
      <c r="D710" s="24">
        <f t="shared" si="62"/>
        <v>16</v>
      </c>
      <c r="E710" s="83">
        <v>72.76</v>
      </c>
      <c r="F710" s="24">
        <v>0</v>
      </c>
      <c r="G710" s="24">
        <f t="shared" si="63"/>
        <v>36.38</v>
      </c>
      <c r="H710" s="83">
        <v>90.4</v>
      </c>
      <c r="I710" s="83">
        <v>0</v>
      </c>
      <c r="J710" s="24">
        <f t="shared" si="64"/>
        <v>13.56</v>
      </c>
      <c r="K710" s="104">
        <v>80</v>
      </c>
      <c r="L710" s="24">
        <v>0</v>
      </c>
      <c r="M710" s="24">
        <f t="shared" si="65"/>
        <v>12</v>
      </c>
      <c r="N710" s="24">
        <f t="shared" si="66"/>
        <v>77.94</v>
      </c>
      <c r="O710" s="105"/>
      <c r="P710" s="105"/>
      <c r="Q710" s="20"/>
      <c r="R710" s="20"/>
      <c r="S710" s="20"/>
    </row>
    <row r="711" spans="1:19">
      <c r="A711" s="4" t="s">
        <v>631</v>
      </c>
      <c r="B711" s="104">
        <v>80</v>
      </c>
      <c r="C711" s="24">
        <v>0</v>
      </c>
      <c r="D711" s="24">
        <f t="shared" si="62"/>
        <v>16</v>
      </c>
      <c r="E711" s="83">
        <v>73.68</v>
      </c>
      <c r="F711" s="24">
        <v>0</v>
      </c>
      <c r="G711" s="24">
        <f t="shared" si="63"/>
        <v>36.84</v>
      </c>
      <c r="H711" s="83">
        <v>81</v>
      </c>
      <c r="I711" s="83">
        <v>0</v>
      </c>
      <c r="J711" s="24">
        <f t="shared" si="64"/>
        <v>12.15</v>
      </c>
      <c r="K711" s="104">
        <v>80</v>
      </c>
      <c r="L711" s="24">
        <v>0</v>
      </c>
      <c r="M711" s="24">
        <f t="shared" si="65"/>
        <v>12</v>
      </c>
      <c r="N711" s="24">
        <f t="shared" si="66"/>
        <v>76.99</v>
      </c>
      <c r="O711" s="105"/>
      <c r="P711" s="105"/>
      <c r="Q711" s="20"/>
      <c r="R711" s="20"/>
      <c r="S711" s="20"/>
    </row>
    <row r="712" spans="1:19">
      <c r="A712" s="9" t="s">
        <v>632</v>
      </c>
      <c r="B712" s="24">
        <v>80</v>
      </c>
      <c r="C712" s="24">
        <v>0</v>
      </c>
      <c r="D712" s="24">
        <f t="shared" si="62"/>
        <v>16</v>
      </c>
      <c r="E712" s="85">
        <v>74.46</v>
      </c>
      <c r="F712" s="24">
        <v>0</v>
      </c>
      <c r="G712" s="24">
        <f t="shared" si="63"/>
        <v>37.23</v>
      </c>
      <c r="H712" s="83">
        <v>77</v>
      </c>
      <c r="I712" s="83">
        <v>0</v>
      </c>
      <c r="J712" s="24">
        <f t="shared" si="64"/>
        <v>11.55</v>
      </c>
      <c r="K712" s="24">
        <v>80</v>
      </c>
      <c r="L712" s="24">
        <v>0</v>
      </c>
      <c r="M712" s="24">
        <f t="shared" si="65"/>
        <v>12</v>
      </c>
      <c r="N712" s="24">
        <f t="shared" si="66"/>
        <v>76.78</v>
      </c>
      <c r="O712" s="105"/>
      <c r="P712" s="105"/>
      <c r="Q712" s="20"/>
      <c r="R712" s="20"/>
      <c r="S712" s="20"/>
    </row>
    <row r="713" spans="1:19">
      <c r="A713" s="9" t="s">
        <v>633</v>
      </c>
      <c r="B713" s="24">
        <v>80</v>
      </c>
      <c r="C713" s="24">
        <v>0</v>
      </c>
      <c r="D713" s="24">
        <f t="shared" si="62"/>
        <v>16</v>
      </c>
      <c r="E713" s="83">
        <v>68.97</v>
      </c>
      <c r="F713" s="24">
        <v>0</v>
      </c>
      <c r="G713" s="24">
        <f t="shared" si="63"/>
        <v>34.485</v>
      </c>
      <c r="H713" s="83">
        <v>95</v>
      </c>
      <c r="I713" s="83">
        <v>0</v>
      </c>
      <c r="J713" s="24">
        <f t="shared" si="64"/>
        <v>14.25</v>
      </c>
      <c r="K713" s="24">
        <v>80</v>
      </c>
      <c r="L713" s="24">
        <v>0</v>
      </c>
      <c r="M713" s="24">
        <f t="shared" si="65"/>
        <v>12</v>
      </c>
      <c r="N713" s="24">
        <f t="shared" si="66"/>
        <v>76.735</v>
      </c>
      <c r="O713" s="105"/>
      <c r="P713" s="105"/>
      <c r="Q713" s="20"/>
      <c r="R713" s="20"/>
      <c r="S713" s="20"/>
    </row>
    <row r="714" spans="1:19">
      <c r="A714" s="4" t="s">
        <v>634</v>
      </c>
      <c r="B714" s="24">
        <v>80</v>
      </c>
      <c r="C714" s="24">
        <v>0</v>
      </c>
      <c r="D714" s="24">
        <f t="shared" si="62"/>
        <v>16</v>
      </c>
      <c r="E714" s="83">
        <v>68.97</v>
      </c>
      <c r="F714" s="24">
        <v>0</v>
      </c>
      <c r="G714" s="24">
        <f t="shared" si="63"/>
        <v>34.485</v>
      </c>
      <c r="H714" s="83">
        <v>77</v>
      </c>
      <c r="I714" s="83">
        <v>0</v>
      </c>
      <c r="J714" s="24">
        <f t="shared" si="64"/>
        <v>11.55</v>
      </c>
      <c r="K714" s="24">
        <v>80</v>
      </c>
      <c r="L714" s="24">
        <v>0</v>
      </c>
      <c r="M714" s="24">
        <f t="shared" si="65"/>
        <v>12</v>
      </c>
      <c r="N714" s="24">
        <f t="shared" si="66"/>
        <v>74.035</v>
      </c>
      <c r="O714" s="105"/>
      <c r="P714" s="105"/>
      <c r="Q714" s="20"/>
      <c r="R714" s="20"/>
      <c r="S714" s="20"/>
    </row>
    <row r="715" spans="1:19">
      <c r="A715" s="9" t="s">
        <v>635</v>
      </c>
      <c r="B715" s="24">
        <v>80</v>
      </c>
      <c r="C715" s="24">
        <v>0</v>
      </c>
      <c r="D715" s="24">
        <f t="shared" si="62"/>
        <v>16</v>
      </c>
      <c r="E715" s="83">
        <v>60.13</v>
      </c>
      <c r="F715" s="24">
        <v>0</v>
      </c>
      <c r="G715" s="24">
        <f t="shared" si="63"/>
        <v>30.065</v>
      </c>
      <c r="H715" s="83">
        <v>92.5</v>
      </c>
      <c r="I715" s="83">
        <v>0</v>
      </c>
      <c r="J715" s="24">
        <f t="shared" si="64"/>
        <v>13.875</v>
      </c>
      <c r="K715" s="24">
        <v>80</v>
      </c>
      <c r="L715" s="24">
        <v>0</v>
      </c>
      <c r="M715" s="24">
        <f t="shared" si="65"/>
        <v>12</v>
      </c>
      <c r="N715" s="24">
        <f t="shared" si="66"/>
        <v>71.94</v>
      </c>
      <c r="O715" s="105"/>
      <c r="P715" s="105"/>
      <c r="Q715" s="20"/>
      <c r="R715" s="20"/>
      <c r="S715" s="20"/>
    </row>
    <row r="716" spans="1:19">
      <c r="A716" s="9" t="s">
        <v>636</v>
      </c>
      <c r="B716" s="24">
        <v>80</v>
      </c>
      <c r="C716" s="24">
        <v>0</v>
      </c>
      <c r="D716" s="24">
        <f t="shared" si="62"/>
        <v>16</v>
      </c>
      <c r="E716" s="83">
        <v>65.38</v>
      </c>
      <c r="F716" s="104">
        <v>0</v>
      </c>
      <c r="G716" s="24">
        <f t="shared" si="63"/>
        <v>32.69</v>
      </c>
      <c r="H716" s="83">
        <v>70</v>
      </c>
      <c r="I716" s="83">
        <v>0</v>
      </c>
      <c r="J716" s="24">
        <f t="shared" si="64"/>
        <v>10.5</v>
      </c>
      <c r="K716" s="24">
        <v>80</v>
      </c>
      <c r="L716" s="24">
        <v>0</v>
      </c>
      <c r="M716" s="24">
        <f t="shared" si="65"/>
        <v>12</v>
      </c>
      <c r="N716" s="24">
        <f t="shared" si="66"/>
        <v>71.19</v>
      </c>
      <c r="O716" s="105"/>
      <c r="P716" s="105"/>
      <c r="Q716" s="20"/>
      <c r="R716" s="20"/>
      <c r="S716" s="20"/>
    </row>
    <row r="717" spans="1:19">
      <c r="A717" s="4" t="s">
        <v>637</v>
      </c>
      <c r="B717" s="24">
        <v>80</v>
      </c>
      <c r="C717" s="24">
        <v>0</v>
      </c>
      <c r="D717" s="24">
        <f t="shared" si="62"/>
        <v>16</v>
      </c>
      <c r="E717" s="83">
        <v>50.79</v>
      </c>
      <c r="F717" s="24">
        <v>0</v>
      </c>
      <c r="G717" s="24">
        <f t="shared" si="63"/>
        <v>25.395</v>
      </c>
      <c r="H717" s="83">
        <v>77</v>
      </c>
      <c r="I717" s="83">
        <v>0</v>
      </c>
      <c r="J717" s="24">
        <f t="shared" si="64"/>
        <v>11.55</v>
      </c>
      <c r="K717" s="24">
        <v>80</v>
      </c>
      <c r="L717" s="24">
        <v>0</v>
      </c>
      <c r="M717" s="24">
        <f t="shared" si="65"/>
        <v>12</v>
      </c>
      <c r="N717" s="24">
        <f t="shared" si="66"/>
        <v>64.945</v>
      </c>
      <c r="O717" s="105"/>
      <c r="P717" s="105"/>
      <c r="Q717" s="20"/>
      <c r="R717" s="20"/>
      <c r="S717" s="20"/>
    </row>
    <row r="718" spans="1:19">
      <c r="A718" s="4" t="s">
        <v>638</v>
      </c>
      <c r="B718" s="24">
        <v>80</v>
      </c>
      <c r="C718" s="24">
        <v>0</v>
      </c>
      <c r="D718" s="24">
        <f t="shared" si="62"/>
        <v>16</v>
      </c>
      <c r="E718" s="83">
        <v>49.11</v>
      </c>
      <c r="F718" s="24">
        <v>0</v>
      </c>
      <c r="G718" s="24">
        <f t="shared" si="63"/>
        <v>24.555</v>
      </c>
      <c r="H718" s="83">
        <v>80</v>
      </c>
      <c r="I718" s="83">
        <v>0</v>
      </c>
      <c r="J718" s="24">
        <f t="shared" si="64"/>
        <v>12</v>
      </c>
      <c r="K718" s="24">
        <v>80</v>
      </c>
      <c r="L718" s="24">
        <v>0</v>
      </c>
      <c r="M718" s="24">
        <f t="shared" si="65"/>
        <v>12</v>
      </c>
      <c r="N718" s="24">
        <f t="shared" si="66"/>
        <v>64.555</v>
      </c>
      <c r="O718" s="105"/>
      <c r="P718" s="105"/>
      <c r="Q718" s="20"/>
      <c r="R718" s="20"/>
      <c r="S718" s="20"/>
    </row>
    <row r="719" spans="1:19">
      <c r="A719" s="4" t="s">
        <v>639</v>
      </c>
      <c r="B719" s="104">
        <v>80</v>
      </c>
      <c r="C719" s="24">
        <v>0</v>
      </c>
      <c r="D719" s="24">
        <f t="shared" si="62"/>
        <v>16</v>
      </c>
      <c r="E719" s="83">
        <v>53.88</v>
      </c>
      <c r="F719" s="24">
        <v>0</v>
      </c>
      <c r="G719" s="24">
        <f t="shared" si="63"/>
        <v>26.94</v>
      </c>
      <c r="H719" s="83">
        <v>34</v>
      </c>
      <c r="I719" s="83">
        <v>0</v>
      </c>
      <c r="J719" s="24">
        <f t="shared" si="64"/>
        <v>5.1</v>
      </c>
      <c r="K719" s="104">
        <v>80</v>
      </c>
      <c r="L719" s="24">
        <v>0</v>
      </c>
      <c r="M719" s="24">
        <f t="shared" si="65"/>
        <v>12</v>
      </c>
      <c r="N719" s="24">
        <f t="shared" si="66"/>
        <v>60.04</v>
      </c>
      <c r="O719" s="105"/>
      <c r="P719" s="105"/>
      <c r="Q719" s="20"/>
      <c r="R719" s="20"/>
      <c r="S719" s="20"/>
    </row>
    <row r="720" spans="1:19">
      <c r="A720" s="9" t="s">
        <v>640</v>
      </c>
      <c r="B720" s="24">
        <v>80</v>
      </c>
      <c r="C720" s="24">
        <v>0</v>
      </c>
      <c r="D720" s="24">
        <f t="shared" si="62"/>
        <v>16</v>
      </c>
      <c r="E720" s="83">
        <v>22.91</v>
      </c>
      <c r="F720" s="24">
        <v>0</v>
      </c>
      <c r="G720" s="24">
        <f t="shared" si="63"/>
        <v>11.455</v>
      </c>
      <c r="H720" s="83">
        <v>40.5</v>
      </c>
      <c r="I720" s="83">
        <v>0</v>
      </c>
      <c r="J720" s="24">
        <f t="shared" si="64"/>
        <v>6.075</v>
      </c>
      <c r="K720" s="24">
        <v>80</v>
      </c>
      <c r="L720" s="24">
        <v>0</v>
      </c>
      <c r="M720" s="24">
        <f t="shared" si="65"/>
        <v>12</v>
      </c>
      <c r="N720" s="24">
        <f t="shared" si="66"/>
        <v>45.53</v>
      </c>
      <c r="O720" s="105"/>
      <c r="P720" s="105"/>
      <c r="Q720" s="20"/>
      <c r="R720" s="20"/>
      <c r="S720" s="20"/>
    </row>
    <row r="725" spans="1:19">
      <c r="A725" s="107" t="s">
        <v>641</v>
      </c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20"/>
      <c r="R725" s="20"/>
      <c r="S725" s="20"/>
    </row>
    <row r="726" spans="1:19">
      <c r="A726" s="109" t="s">
        <v>642</v>
      </c>
      <c r="B726" s="109" t="s">
        <v>154</v>
      </c>
      <c r="C726" s="109"/>
      <c r="D726" s="109"/>
      <c r="E726" s="109" t="s">
        <v>4</v>
      </c>
      <c r="F726" s="109"/>
      <c r="G726" s="109"/>
      <c r="H726" s="109" t="s">
        <v>5</v>
      </c>
      <c r="I726" s="109"/>
      <c r="J726" s="109"/>
      <c r="K726" s="109" t="s">
        <v>643</v>
      </c>
      <c r="L726" s="109"/>
      <c r="M726" s="109"/>
      <c r="N726" s="109" t="s">
        <v>7</v>
      </c>
      <c r="O726" s="109" t="s">
        <v>8</v>
      </c>
      <c r="P726" s="109" t="s">
        <v>644</v>
      </c>
      <c r="Q726" s="20"/>
      <c r="R726" s="20"/>
      <c r="S726" s="20"/>
    </row>
    <row r="727" spans="1:19">
      <c r="A727" s="109"/>
      <c r="B727" s="109" t="s">
        <v>204</v>
      </c>
      <c r="C727" s="109" t="s">
        <v>645</v>
      </c>
      <c r="D727" s="110">
        <v>0.2</v>
      </c>
      <c r="E727" s="109" t="s">
        <v>14</v>
      </c>
      <c r="F727" s="109" t="s">
        <v>645</v>
      </c>
      <c r="G727" s="110">
        <v>0.5</v>
      </c>
      <c r="H727" s="109" t="s">
        <v>12</v>
      </c>
      <c r="I727" s="109" t="s">
        <v>645</v>
      </c>
      <c r="J727" s="110">
        <v>0.15</v>
      </c>
      <c r="K727" s="109" t="s">
        <v>12</v>
      </c>
      <c r="L727" s="109" t="s">
        <v>645</v>
      </c>
      <c r="M727" s="110">
        <v>0.15</v>
      </c>
      <c r="N727" s="109"/>
      <c r="O727" s="109"/>
      <c r="P727" s="109"/>
      <c r="Q727" s="20"/>
      <c r="R727" s="20"/>
      <c r="S727" s="20"/>
    </row>
    <row r="728" spans="1:19">
      <c r="A728" s="109"/>
      <c r="B728" s="109" t="s">
        <v>12</v>
      </c>
      <c r="C728" s="109"/>
      <c r="D728" s="110"/>
      <c r="E728" s="109"/>
      <c r="F728" s="109"/>
      <c r="G728" s="110"/>
      <c r="H728" s="109"/>
      <c r="I728" s="109"/>
      <c r="J728" s="110"/>
      <c r="K728" s="109"/>
      <c r="L728" s="109"/>
      <c r="M728" s="110"/>
      <c r="N728" s="109"/>
      <c r="O728" s="109"/>
      <c r="P728" s="109"/>
      <c r="Q728" s="20"/>
      <c r="R728" s="20"/>
      <c r="S728" s="20"/>
    </row>
    <row r="729" spans="1:19">
      <c r="A729" s="109"/>
      <c r="B729" s="111" t="s">
        <v>646</v>
      </c>
      <c r="C729" s="109" t="s">
        <v>647</v>
      </c>
      <c r="D729" s="109" t="s">
        <v>648</v>
      </c>
      <c r="E729" s="109" t="s">
        <v>20</v>
      </c>
      <c r="F729" s="109" t="s">
        <v>647</v>
      </c>
      <c r="G729" s="109" t="s">
        <v>648</v>
      </c>
      <c r="H729" s="109" t="s">
        <v>20</v>
      </c>
      <c r="I729" s="109" t="s">
        <v>647</v>
      </c>
      <c r="J729" s="109" t="s">
        <v>648</v>
      </c>
      <c r="K729" s="111">
        <v>80</v>
      </c>
      <c r="L729" s="109" t="s">
        <v>649</v>
      </c>
      <c r="M729" s="109" t="s">
        <v>648</v>
      </c>
      <c r="N729" s="109"/>
      <c r="O729" s="109"/>
      <c r="P729" s="109"/>
      <c r="Q729" s="20"/>
      <c r="R729" s="20"/>
      <c r="S729" s="20"/>
    </row>
    <row r="730" spans="1:19">
      <c r="A730" s="109"/>
      <c r="B730" s="111"/>
      <c r="C730" s="109"/>
      <c r="D730" s="109"/>
      <c r="E730" s="109"/>
      <c r="F730" s="109"/>
      <c r="G730" s="109"/>
      <c r="H730" s="109"/>
      <c r="I730" s="109"/>
      <c r="J730" s="109"/>
      <c r="K730" s="109" t="s">
        <v>10</v>
      </c>
      <c r="L730" s="109"/>
      <c r="M730" s="109"/>
      <c r="N730" s="109"/>
      <c r="O730" s="109"/>
      <c r="P730" s="109"/>
      <c r="Q730" s="20"/>
      <c r="R730" s="20"/>
      <c r="S730" s="20"/>
    </row>
    <row r="731" spans="1:19">
      <c r="A731" s="112">
        <v>202102040139</v>
      </c>
      <c r="B731" s="113">
        <v>80</v>
      </c>
      <c r="C731" s="113">
        <v>7</v>
      </c>
      <c r="D731" s="113">
        <v>17.4</v>
      </c>
      <c r="E731" s="113">
        <v>86.66</v>
      </c>
      <c r="F731" s="113">
        <v>13</v>
      </c>
      <c r="G731" s="113">
        <v>49.93</v>
      </c>
      <c r="H731" s="113">
        <v>92.7</v>
      </c>
      <c r="I731" s="113">
        <v>5</v>
      </c>
      <c r="J731" s="113">
        <v>14.66</v>
      </c>
      <c r="K731" s="113">
        <v>80</v>
      </c>
      <c r="L731" s="113">
        <v>34</v>
      </c>
      <c r="M731" s="113">
        <v>17.1</v>
      </c>
      <c r="N731" s="113">
        <v>99.09</v>
      </c>
      <c r="O731" s="116">
        <v>1</v>
      </c>
      <c r="P731" s="111"/>
      <c r="Q731" s="20"/>
      <c r="R731" s="20"/>
      <c r="S731" s="20"/>
    </row>
    <row r="732" spans="1:19">
      <c r="A732" s="113">
        <v>202102040114</v>
      </c>
      <c r="B732" s="113">
        <v>80</v>
      </c>
      <c r="C732" s="113">
        <v>0</v>
      </c>
      <c r="D732" s="113">
        <v>16</v>
      </c>
      <c r="E732" s="113">
        <v>71.28</v>
      </c>
      <c r="F732" s="113">
        <v>21</v>
      </c>
      <c r="G732" s="113">
        <v>46.14</v>
      </c>
      <c r="H732" s="113">
        <v>94.2</v>
      </c>
      <c r="I732" s="113">
        <v>8</v>
      </c>
      <c r="J732" s="113">
        <v>15.33</v>
      </c>
      <c r="K732" s="113">
        <v>80</v>
      </c>
      <c r="L732" s="113">
        <v>27</v>
      </c>
      <c r="M732" s="113">
        <v>16.05</v>
      </c>
      <c r="N732" s="113">
        <v>93.52</v>
      </c>
      <c r="O732" s="116">
        <v>2</v>
      </c>
      <c r="P732" s="111"/>
      <c r="Q732" s="20"/>
      <c r="R732" s="20"/>
      <c r="S732" s="20"/>
    </row>
    <row r="733" spans="1:19">
      <c r="A733" s="113">
        <v>202102040134</v>
      </c>
      <c r="B733" s="113">
        <v>80</v>
      </c>
      <c r="C733" s="113">
        <v>0</v>
      </c>
      <c r="D733" s="113">
        <v>16</v>
      </c>
      <c r="E733" s="113">
        <v>87.77</v>
      </c>
      <c r="F733" s="113">
        <v>8</v>
      </c>
      <c r="G733" s="113">
        <v>47.89</v>
      </c>
      <c r="H733" s="113">
        <v>92.5</v>
      </c>
      <c r="I733" s="113">
        <v>5</v>
      </c>
      <c r="J733" s="113">
        <v>14.63</v>
      </c>
      <c r="K733" s="113">
        <v>80</v>
      </c>
      <c r="L733" s="113">
        <v>19</v>
      </c>
      <c r="M733" s="113">
        <v>14.85</v>
      </c>
      <c r="N733" s="113">
        <v>93.36</v>
      </c>
      <c r="O733" s="116">
        <v>3</v>
      </c>
      <c r="P733" s="111"/>
      <c r="Q733" s="20"/>
      <c r="R733" s="20"/>
      <c r="S733" s="20"/>
    </row>
    <row r="734" spans="1:19">
      <c r="A734" s="112">
        <v>202102040145</v>
      </c>
      <c r="B734" s="113">
        <v>80</v>
      </c>
      <c r="C734" s="113">
        <v>0</v>
      </c>
      <c r="D734" s="113">
        <v>16</v>
      </c>
      <c r="E734" s="113">
        <v>86.05</v>
      </c>
      <c r="F734" s="113">
        <v>0</v>
      </c>
      <c r="G734" s="113">
        <v>43</v>
      </c>
      <c r="H734" s="113" t="s">
        <v>650</v>
      </c>
      <c r="I734" s="113">
        <v>4</v>
      </c>
      <c r="J734" s="113">
        <v>13.73</v>
      </c>
      <c r="K734" s="113">
        <v>80</v>
      </c>
      <c r="L734" s="113">
        <v>16</v>
      </c>
      <c r="M734" s="113" t="s">
        <v>651</v>
      </c>
      <c r="N734" s="113">
        <v>90.73</v>
      </c>
      <c r="O734" s="116">
        <v>4</v>
      </c>
      <c r="P734" s="111"/>
      <c r="Q734" s="20"/>
      <c r="R734" s="20"/>
      <c r="S734" s="20"/>
    </row>
    <row r="735" spans="1:19">
      <c r="A735" s="114">
        <v>202102050413</v>
      </c>
      <c r="B735" s="115">
        <v>80</v>
      </c>
      <c r="C735" s="115">
        <v>0</v>
      </c>
      <c r="D735" s="115">
        <v>16</v>
      </c>
      <c r="E735" s="115">
        <v>85.8</v>
      </c>
      <c r="F735" s="115">
        <v>8</v>
      </c>
      <c r="G735" s="115">
        <v>46.9</v>
      </c>
      <c r="H735" s="115">
        <v>92.5</v>
      </c>
      <c r="I735" s="115">
        <v>4</v>
      </c>
      <c r="J735" s="115">
        <v>14.5</v>
      </c>
      <c r="K735" s="115">
        <v>80</v>
      </c>
      <c r="L735" s="115">
        <v>8</v>
      </c>
      <c r="M735" s="115">
        <v>13.2</v>
      </c>
      <c r="N735" s="117">
        <v>90.6</v>
      </c>
      <c r="O735" s="118">
        <v>5</v>
      </c>
      <c r="P735" s="119"/>
      <c r="Q735" s="20"/>
      <c r="R735" s="20"/>
      <c r="S735" s="20"/>
    </row>
    <row r="736" spans="1:19">
      <c r="A736" s="112">
        <v>202101040114</v>
      </c>
      <c r="B736" s="113">
        <v>80</v>
      </c>
      <c r="C736" s="113">
        <v>7</v>
      </c>
      <c r="D736" s="113">
        <v>17.4</v>
      </c>
      <c r="E736" s="113">
        <v>81.92</v>
      </c>
      <c r="F736" s="113">
        <v>0</v>
      </c>
      <c r="G736" s="113">
        <v>40.96</v>
      </c>
      <c r="H736" s="113">
        <v>91.5</v>
      </c>
      <c r="I736" s="113">
        <v>4</v>
      </c>
      <c r="J736" s="113">
        <v>14.33</v>
      </c>
      <c r="K736" s="113">
        <v>80</v>
      </c>
      <c r="L736" s="113">
        <v>21</v>
      </c>
      <c r="M736" s="113">
        <v>15.15</v>
      </c>
      <c r="N736" s="113">
        <v>87.84</v>
      </c>
      <c r="O736" s="116">
        <v>6</v>
      </c>
      <c r="P736" s="111"/>
      <c r="Q736" s="20"/>
      <c r="R736" s="20"/>
      <c r="S736" s="20"/>
    </row>
    <row r="737" spans="1:19">
      <c r="A737" s="113">
        <v>202102040121</v>
      </c>
      <c r="B737" s="113">
        <v>80</v>
      </c>
      <c r="C737" s="113">
        <v>0</v>
      </c>
      <c r="D737" s="113">
        <v>16</v>
      </c>
      <c r="E737" s="113">
        <v>82.86</v>
      </c>
      <c r="F737" s="113">
        <v>0</v>
      </c>
      <c r="G737" s="113">
        <v>41.43</v>
      </c>
      <c r="H737" s="113">
        <v>91.5</v>
      </c>
      <c r="I737" s="113">
        <v>5</v>
      </c>
      <c r="J737" s="113">
        <v>14.48</v>
      </c>
      <c r="K737" s="113">
        <v>80</v>
      </c>
      <c r="L737" s="113">
        <v>25</v>
      </c>
      <c r="M737" s="113">
        <v>15.75</v>
      </c>
      <c r="N737" s="113">
        <v>87.65</v>
      </c>
      <c r="O737" s="116">
        <v>7</v>
      </c>
      <c r="P737" s="111"/>
      <c r="Q737" s="20"/>
      <c r="R737" s="20"/>
      <c r="S737" s="20"/>
    </row>
    <row r="738" spans="1:19">
      <c r="A738" s="113">
        <v>202102040120</v>
      </c>
      <c r="B738" s="113">
        <v>80</v>
      </c>
      <c r="C738" s="113">
        <v>0</v>
      </c>
      <c r="D738" s="113">
        <v>16</v>
      </c>
      <c r="E738" s="113">
        <v>89.31</v>
      </c>
      <c r="F738" s="113">
        <v>0</v>
      </c>
      <c r="G738" s="113">
        <v>44.66</v>
      </c>
      <c r="H738" s="113">
        <v>74.55</v>
      </c>
      <c r="I738" s="113">
        <v>0</v>
      </c>
      <c r="J738" s="113">
        <v>11.18</v>
      </c>
      <c r="K738" s="113">
        <v>80</v>
      </c>
      <c r="L738" s="113">
        <v>24</v>
      </c>
      <c r="M738" s="113">
        <v>15.6</v>
      </c>
      <c r="N738" s="113">
        <v>87.44</v>
      </c>
      <c r="O738" s="116">
        <v>8</v>
      </c>
      <c r="P738" s="111"/>
      <c r="Q738" s="20"/>
      <c r="R738" s="20"/>
      <c r="S738" s="20"/>
    </row>
    <row r="739" spans="1:19">
      <c r="A739" s="112">
        <v>202102040108</v>
      </c>
      <c r="B739" s="113">
        <v>80</v>
      </c>
      <c r="C739" s="113">
        <v>0</v>
      </c>
      <c r="D739" s="113">
        <v>16</v>
      </c>
      <c r="E739" s="113">
        <v>86.3</v>
      </c>
      <c r="F739" s="113">
        <v>0</v>
      </c>
      <c r="G739" s="113">
        <v>43.15</v>
      </c>
      <c r="H739" s="113">
        <v>89.3</v>
      </c>
      <c r="I739" s="113">
        <v>4</v>
      </c>
      <c r="J739" s="113">
        <v>14</v>
      </c>
      <c r="K739" s="113">
        <v>80</v>
      </c>
      <c r="L739" s="113">
        <v>14</v>
      </c>
      <c r="M739" s="113">
        <v>14.1</v>
      </c>
      <c r="N739" s="113">
        <v>87.24</v>
      </c>
      <c r="O739" s="116">
        <v>9</v>
      </c>
      <c r="P739" s="111"/>
      <c r="Q739" s="20"/>
      <c r="R739" s="20"/>
      <c r="S739" s="20"/>
    </row>
    <row r="740" spans="1:19">
      <c r="A740" s="115">
        <v>202102040133</v>
      </c>
      <c r="B740" s="115">
        <v>80</v>
      </c>
      <c r="C740" s="115">
        <v>7</v>
      </c>
      <c r="D740" s="115">
        <v>17.4</v>
      </c>
      <c r="E740" s="115">
        <v>84.65</v>
      </c>
      <c r="F740" s="115">
        <v>0</v>
      </c>
      <c r="G740" s="115">
        <v>42.33</v>
      </c>
      <c r="H740" s="115">
        <v>89</v>
      </c>
      <c r="I740" s="115">
        <v>4</v>
      </c>
      <c r="J740" s="115">
        <v>13.95</v>
      </c>
      <c r="K740" s="115">
        <v>80</v>
      </c>
      <c r="L740" s="115">
        <v>10</v>
      </c>
      <c r="M740" s="115">
        <v>13.5</v>
      </c>
      <c r="N740" s="115">
        <v>87.18</v>
      </c>
      <c r="O740" s="118">
        <v>10</v>
      </c>
      <c r="P740" s="119"/>
      <c r="Q740" s="20"/>
      <c r="R740" s="20"/>
      <c r="S740" s="20"/>
    </row>
    <row r="741" spans="1:19">
      <c r="A741" s="112">
        <v>202101090144</v>
      </c>
      <c r="B741" s="113">
        <v>80</v>
      </c>
      <c r="C741" s="113">
        <v>0</v>
      </c>
      <c r="D741" s="113">
        <v>16</v>
      </c>
      <c r="E741" s="113">
        <v>84.5</v>
      </c>
      <c r="F741" s="113">
        <v>0</v>
      </c>
      <c r="G741" s="113">
        <v>42.25</v>
      </c>
      <c r="H741" s="113">
        <v>94.5</v>
      </c>
      <c r="I741" s="113">
        <v>4</v>
      </c>
      <c r="J741" s="113">
        <v>14.78</v>
      </c>
      <c r="K741" s="113">
        <v>80</v>
      </c>
      <c r="L741" s="113">
        <v>13</v>
      </c>
      <c r="M741" s="113">
        <v>13.95</v>
      </c>
      <c r="N741" s="113">
        <v>86.98</v>
      </c>
      <c r="O741" s="116">
        <v>11</v>
      </c>
      <c r="P741" s="111"/>
      <c r="Q741" s="20"/>
      <c r="R741" s="20"/>
      <c r="S741" s="20"/>
    </row>
    <row r="742" spans="1:19">
      <c r="A742" s="112">
        <v>202102040101</v>
      </c>
      <c r="B742" s="113">
        <v>80</v>
      </c>
      <c r="C742" s="113">
        <v>0</v>
      </c>
      <c r="D742" s="113">
        <v>16</v>
      </c>
      <c r="E742" s="113">
        <v>83.24</v>
      </c>
      <c r="F742" s="113">
        <v>0</v>
      </c>
      <c r="G742" s="113">
        <v>41.62</v>
      </c>
      <c r="H742" s="113">
        <v>88.5</v>
      </c>
      <c r="I742" s="113">
        <v>4</v>
      </c>
      <c r="J742" s="113">
        <v>13.88</v>
      </c>
      <c r="K742" s="113">
        <v>80</v>
      </c>
      <c r="L742" s="113">
        <v>19</v>
      </c>
      <c r="M742" s="113">
        <v>14.85</v>
      </c>
      <c r="N742" s="113">
        <v>86.34</v>
      </c>
      <c r="O742" s="116">
        <v>12</v>
      </c>
      <c r="P742" s="111"/>
      <c r="Q742" s="20"/>
      <c r="R742" s="20"/>
      <c r="S742" s="20"/>
    </row>
    <row r="743" spans="1:19">
      <c r="A743" s="113">
        <v>202102040122</v>
      </c>
      <c r="B743" s="113">
        <v>80</v>
      </c>
      <c r="C743" s="113">
        <v>0</v>
      </c>
      <c r="D743" s="113">
        <v>16</v>
      </c>
      <c r="E743" s="113">
        <v>79.25</v>
      </c>
      <c r="F743" s="113">
        <v>0</v>
      </c>
      <c r="G743" s="113">
        <v>39.62</v>
      </c>
      <c r="H743" s="113">
        <v>91.5</v>
      </c>
      <c r="I743" s="113">
        <v>0</v>
      </c>
      <c r="J743" s="113">
        <v>13.73</v>
      </c>
      <c r="K743" s="113">
        <v>80</v>
      </c>
      <c r="L743" s="113">
        <v>32</v>
      </c>
      <c r="M743" s="113">
        <v>16.8</v>
      </c>
      <c r="N743" s="113">
        <v>86.15</v>
      </c>
      <c r="O743" s="116">
        <v>13</v>
      </c>
      <c r="P743" s="111"/>
      <c r="Q743" s="20"/>
      <c r="R743" s="20"/>
      <c r="S743" s="20"/>
    </row>
    <row r="744" spans="1:19">
      <c r="A744" s="113">
        <v>202102040129</v>
      </c>
      <c r="B744" s="113">
        <v>80</v>
      </c>
      <c r="C744" s="113">
        <v>0</v>
      </c>
      <c r="D744" s="113">
        <v>16</v>
      </c>
      <c r="E744" s="113">
        <v>83.05</v>
      </c>
      <c r="F744" s="113">
        <v>0</v>
      </c>
      <c r="G744" s="113">
        <v>41.53</v>
      </c>
      <c r="H744" s="113">
        <v>83.5</v>
      </c>
      <c r="I744" s="113">
        <v>4</v>
      </c>
      <c r="J744" s="113">
        <v>13.13</v>
      </c>
      <c r="K744" s="113">
        <v>80</v>
      </c>
      <c r="L744" s="113">
        <v>8</v>
      </c>
      <c r="M744" s="113">
        <v>13.2</v>
      </c>
      <c r="N744" s="113">
        <v>84.85</v>
      </c>
      <c r="O744" s="116">
        <v>14</v>
      </c>
      <c r="P744" s="111"/>
      <c r="Q744" s="20"/>
      <c r="R744" s="20"/>
      <c r="S744" s="20"/>
    </row>
    <row r="745" spans="1:19">
      <c r="A745" s="113">
        <v>202102040127</v>
      </c>
      <c r="B745" s="113">
        <v>80</v>
      </c>
      <c r="C745" s="113">
        <v>0</v>
      </c>
      <c r="D745" s="113">
        <v>16</v>
      </c>
      <c r="E745" s="113">
        <v>82.08</v>
      </c>
      <c r="F745" s="113">
        <v>0</v>
      </c>
      <c r="G745" s="113">
        <v>41.04</v>
      </c>
      <c r="H745" s="113">
        <v>88.7</v>
      </c>
      <c r="I745" s="113">
        <v>4</v>
      </c>
      <c r="J745" s="113">
        <v>13.91</v>
      </c>
      <c r="K745" s="113">
        <v>80</v>
      </c>
      <c r="L745" s="113">
        <v>12</v>
      </c>
      <c r="M745" s="113">
        <v>13.8</v>
      </c>
      <c r="N745" s="113">
        <v>84.75</v>
      </c>
      <c r="O745" s="116">
        <v>15</v>
      </c>
      <c r="P745" s="111"/>
      <c r="Q745" s="20"/>
      <c r="R745" s="20"/>
      <c r="S745" s="20"/>
    </row>
    <row r="746" spans="1:19">
      <c r="A746" s="113">
        <v>202102040125</v>
      </c>
      <c r="B746" s="113">
        <v>80</v>
      </c>
      <c r="C746" s="113">
        <v>0</v>
      </c>
      <c r="D746" s="113">
        <v>16</v>
      </c>
      <c r="E746" s="113">
        <v>84.27</v>
      </c>
      <c r="F746" s="113">
        <v>0</v>
      </c>
      <c r="G746" s="113">
        <v>42.14</v>
      </c>
      <c r="H746" s="113">
        <v>79.2</v>
      </c>
      <c r="I746" s="113">
        <v>4</v>
      </c>
      <c r="J746" s="113">
        <v>12.48</v>
      </c>
      <c r="K746" s="113">
        <v>80</v>
      </c>
      <c r="L746" s="113">
        <v>14</v>
      </c>
      <c r="M746" s="113">
        <v>14.1</v>
      </c>
      <c r="N746" s="113">
        <v>84.72</v>
      </c>
      <c r="O746" s="116">
        <v>16</v>
      </c>
      <c r="P746" s="111"/>
      <c r="Q746" s="20"/>
      <c r="R746" s="20"/>
      <c r="S746" s="20"/>
    </row>
    <row r="747" spans="1:19">
      <c r="A747" s="113">
        <v>202102040119</v>
      </c>
      <c r="B747" s="113">
        <v>80</v>
      </c>
      <c r="C747" s="113">
        <v>0</v>
      </c>
      <c r="D747" s="113">
        <v>16</v>
      </c>
      <c r="E747" s="113">
        <v>83.2</v>
      </c>
      <c r="F747" s="113">
        <v>0</v>
      </c>
      <c r="G747" s="113">
        <v>41.6</v>
      </c>
      <c r="H747" s="113">
        <v>85.7</v>
      </c>
      <c r="I747" s="113">
        <v>4</v>
      </c>
      <c r="J747" s="113">
        <v>13.46</v>
      </c>
      <c r="K747" s="113">
        <v>80</v>
      </c>
      <c r="L747" s="113">
        <v>10</v>
      </c>
      <c r="M747" s="113">
        <v>13.5</v>
      </c>
      <c r="N747" s="113">
        <v>84.56</v>
      </c>
      <c r="O747" s="116">
        <v>17</v>
      </c>
      <c r="P747" s="111"/>
      <c r="Q747" s="20"/>
      <c r="R747" s="20"/>
      <c r="S747" s="20"/>
    </row>
    <row r="748" spans="1:19">
      <c r="A748" s="112">
        <v>202102040103</v>
      </c>
      <c r="B748" s="113">
        <v>80</v>
      </c>
      <c r="C748" s="113">
        <v>0</v>
      </c>
      <c r="D748" s="113">
        <v>16</v>
      </c>
      <c r="E748" s="113">
        <v>80.13</v>
      </c>
      <c r="F748" s="113">
        <v>0</v>
      </c>
      <c r="G748" s="113">
        <v>40.06</v>
      </c>
      <c r="H748" s="113">
        <v>90.9</v>
      </c>
      <c r="I748" s="113">
        <v>6</v>
      </c>
      <c r="J748" s="113">
        <v>14.54</v>
      </c>
      <c r="K748" s="113">
        <v>80</v>
      </c>
      <c r="L748" s="113">
        <v>12</v>
      </c>
      <c r="M748" s="113">
        <v>13.8</v>
      </c>
      <c r="N748" s="113">
        <v>84.4</v>
      </c>
      <c r="O748" s="116">
        <v>18</v>
      </c>
      <c r="P748" s="111"/>
      <c r="Q748" s="20"/>
      <c r="R748" s="20"/>
      <c r="S748" s="20"/>
    </row>
    <row r="749" spans="1:19">
      <c r="A749" s="112">
        <v>202102040135</v>
      </c>
      <c r="B749" s="113">
        <v>80</v>
      </c>
      <c r="C749" s="113">
        <v>3</v>
      </c>
      <c r="D749" s="113">
        <v>16.6</v>
      </c>
      <c r="E749" s="113">
        <v>83.94</v>
      </c>
      <c r="F749" s="113">
        <v>0</v>
      </c>
      <c r="G749" s="113">
        <v>41.97</v>
      </c>
      <c r="H749" s="113">
        <v>75.5</v>
      </c>
      <c r="I749" s="113">
        <v>6</v>
      </c>
      <c r="J749" s="113">
        <v>12.23</v>
      </c>
      <c r="K749" s="113">
        <v>80</v>
      </c>
      <c r="L749" s="113">
        <v>10</v>
      </c>
      <c r="M749" s="113">
        <v>13.5</v>
      </c>
      <c r="N749" s="113">
        <v>84.29</v>
      </c>
      <c r="O749" s="116">
        <v>19</v>
      </c>
      <c r="P749" s="111"/>
      <c r="Q749" s="20"/>
      <c r="R749" s="20"/>
      <c r="S749" s="20"/>
    </row>
    <row r="750" spans="1:19">
      <c r="A750" s="113">
        <v>202102040117</v>
      </c>
      <c r="B750" s="113">
        <v>80</v>
      </c>
      <c r="C750" s="113">
        <v>0</v>
      </c>
      <c r="D750" s="113">
        <v>16</v>
      </c>
      <c r="E750" s="113">
        <v>79.75</v>
      </c>
      <c r="F750" s="113">
        <v>0</v>
      </c>
      <c r="G750" s="113">
        <v>39.87</v>
      </c>
      <c r="H750" s="113">
        <v>87.5</v>
      </c>
      <c r="I750" s="113">
        <v>5</v>
      </c>
      <c r="J750" s="113">
        <v>13.88</v>
      </c>
      <c r="K750" s="113">
        <v>80</v>
      </c>
      <c r="L750" s="113">
        <v>10</v>
      </c>
      <c r="M750" s="113">
        <v>13.5</v>
      </c>
      <c r="N750" s="113">
        <v>83.25</v>
      </c>
      <c r="O750" s="116">
        <v>20</v>
      </c>
      <c r="P750" s="111"/>
      <c r="Q750" s="20"/>
      <c r="R750" s="20"/>
      <c r="S750" s="20"/>
    </row>
    <row r="751" spans="1:19">
      <c r="A751" s="113">
        <v>202102040112</v>
      </c>
      <c r="B751" s="113">
        <v>80</v>
      </c>
      <c r="C751" s="113">
        <v>0</v>
      </c>
      <c r="D751" s="113">
        <v>16</v>
      </c>
      <c r="E751" s="113">
        <v>80.05</v>
      </c>
      <c r="F751" s="113">
        <v>0</v>
      </c>
      <c r="G751" s="113">
        <v>40.02</v>
      </c>
      <c r="H751" s="113">
        <v>89.1</v>
      </c>
      <c r="I751" s="113">
        <v>4</v>
      </c>
      <c r="J751" s="113">
        <v>13.37</v>
      </c>
      <c r="K751" s="113">
        <v>80</v>
      </c>
      <c r="L751" s="113">
        <v>10</v>
      </c>
      <c r="M751" s="113">
        <v>13.5</v>
      </c>
      <c r="N751" s="113">
        <v>82.89</v>
      </c>
      <c r="O751" s="116">
        <v>21</v>
      </c>
      <c r="P751" s="111"/>
      <c r="Q751" s="20"/>
      <c r="R751" s="20"/>
      <c r="S751" s="20"/>
    </row>
    <row r="752" spans="1:19">
      <c r="A752" s="113">
        <v>202101050122</v>
      </c>
      <c r="B752" s="113">
        <v>80</v>
      </c>
      <c r="C752" s="113">
        <v>6</v>
      </c>
      <c r="D752" s="113">
        <v>17.21</v>
      </c>
      <c r="E752" s="113">
        <v>76.2</v>
      </c>
      <c r="F752" s="113">
        <v>0</v>
      </c>
      <c r="G752" s="113">
        <v>34.95</v>
      </c>
      <c r="H752" s="113">
        <v>55</v>
      </c>
      <c r="I752" s="113">
        <v>4</v>
      </c>
      <c r="J752" s="113">
        <v>16.5</v>
      </c>
      <c r="K752" s="113">
        <v>80</v>
      </c>
      <c r="L752" s="113">
        <v>12</v>
      </c>
      <c r="M752" s="113">
        <v>14.2</v>
      </c>
      <c r="N752" s="113">
        <v>82.86</v>
      </c>
      <c r="O752" s="113">
        <v>22</v>
      </c>
      <c r="P752" s="120"/>
      <c r="Q752" s="20"/>
      <c r="R752" s="20"/>
      <c r="S752" s="20"/>
    </row>
    <row r="753" spans="1:19">
      <c r="A753" s="113">
        <v>202102040116</v>
      </c>
      <c r="B753" s="113">
        <v>80</v>
      </c>
      <c r="C753" s="113">
        <v>0</v>
      </c>
      <c r="D753" s="113">
        <v>16</v>
      </c>
      <c r="E753" s="113">
        <v>80.15</v>
      </c>
      <c r="F753" s="113">
        <v>0</v>
      </c>
      <c r="G753" s="113">
        <v>40.07</v>
      </c>
      <c r="H753" s="113">
        <v>81.5</v>
      </c>
      <c r="I753" s="113">
        <v>4</v>
      </c>
      <c r="J753" s="113">
        <v>12.83</v>
      </c>
      <c r="K753" s="113">
        <v>80</v>
      </c>
      <c r="L753" s="113">
        <v>12</v>
      </c>
      <c r="M753" s="113">
        <v>13.8</v>
      </c>
      <c r="N753" s="113">
        <v>82.7</v>
      </c>
      <c r="O753" s="116">
        <v>23</v>
      </c>
      <c r="P753" s="111"/>
      <c r="Q753" s="20"/>
      <c r="R753" s="20"/>
      <c r="S753" s="20"/>
    </row>
    <row r="754" spans="1:19">
      <c r="A754" s="112">
        <v>202101010110</v>
      </c>
      <c r="B754" s="113">
        <v>80</v>
      </c>
      <c r="C754" s="113">
        <v>0</v>
      </c>
      <c r="D754" s="113">
        <v>16</v>
      </c>
      <c r="E754" s="113">
        <v>78.11</v>
      </c>
      <c r="F754" s="113">
        <v>0</v>
      </c>
      <c r="G754" s="113">
        <v>39.05</v>
      </c>
      <c r="H754" s="113">
        <v>86</v>
      </c>
      <c r="I754" s="113">
        <v>4</v>
      </c>
      <c r="J754" s="113">
        <v>13.5</v>
      </c>
      <c r="K754" s="113">
        <v>80</v>
      </c>
      <c r="L754" s="113">
        <v>6</v>
      </c>
      <c r="M754" s="113">
        <v>12.9</v>
      </c>
      <c r="N754" s="113">
        <v>81.45</v>
      </c>
      <c r="O754" s="116">
        <v>24</v>
      </c>
      <c r="P754" s="111"/>
      <c r="Q754" s="20"/>
      <c r="R754" s="20"/>
      <c r="S754" s="20"/>
    </row>
    <row r="755" spans="1:19">
      <c r="A755" s="112">
        <v>202102040109</v>
      </c>
      <c r="B755" s="113">
        <v>80</v>
      </c>
      <c r="C755" s="113">
        <v>0</v>
      </c>
      <c r="D755" s="113">
        <v>16</v>
      </c>
      <c r="E755" s="113">
        <v>78.75</v>
      </c>
      <c r="F755" s="113">
        <v>0</v>
      </c>
      <c r="G755" s="113">
        <v>39.38</v>
      </c>
      <c r="H755" s="113">
        <v>85.7</v>
      </c>
      <c r="I755" s="113">
        <v>4</v>
      </c>
      <c r="J755" s="113">
        <v>13.46</v>
      </c>
      <c r="K755" s="113">
        <v>80</v>
      </c>
      <c r="L755" s="113">
        <v>4</v>
      </c>
      <c r="M755" s="113">
        <v>12.6</v>
      </c>
      <c r="N755" s="113">
        <v>81.43</v>
      </c>
      <c r="O755" s="116">
        <v>25</v>
      </c>
      <c r="P755" s="111"/>
      <c r="Q755" s="20"/>
      <c r="R755" s="20"/>
      <c r="S755" s="20"/>
    </row>
    <row r="756" spans="1:19">
      <c r="A756" s="112">
        <v>202102040132</v>
      </c>
      <c r="B756" s="112">
        <v>80</v>
      </c>
      <c r="C756" s="113">
        <v>0</v>
      </c>
      <c r="D756" s="113">
        <v>16</v>
      </c>
      <c r="E756" s="113">
        <v>71.91</v>
      </c>
      <c r="F756" s="113">
        <v>0</v>
      </c>
      <c r="G756" s="113">
        <v>35.96</v>
      </c>
      <c r="H756" s="113">
        <v>89.5</v>
      </c>
      <c r="I756" s="113">
        <v>0</v>
      </c>
      <c r="J756" s="113">
        <v>13.43</v>
      </c>
      <c r="K756" s="113">
        <v>80</v>
      </c>
      <c r="L756" s="113">
        <v>26</v>
      </c>
      <c r="M756" s="113">
        <v>15.9</v>
      </c>
      <c r="N756" s="113">
        <v>81.28</v>
      </c>
      <c r="O756" s="116">
        <v>26</v>
      </c>
      <c r="P756" s="111"/>
      <c r="Q756" s="20"/>
      <c r="R756" s="20"/>
      <c r="S756" s="20"/>
    </row>
    <row r="757" spans="1:19">
      <c r="A757" s="112">
        <v>202102040102</v>
      </c>
      <c r="B757" s="113">
        <v>80</v>
      </c>
      <c r="C757" s="113">
        <v>0</v>
      </c>
      <c r="D757" s="113">
        <v>16</v>
      </c>
      <c r="E757" s="113" t="s">
        <v>652</v>
      </c>
      <c r="F757" s="113">
        <v>0</v>
      </c>
      <c r="G757" s="113">
        <v>37.92</v>
      </c>
      <c r="H757" s="113">
        <v>91.3</v>
      </c>
      <c r="I757" s="113">
        <v>5</v>
      </c>
      <c r="J757" s="113">
        <v>14.45</v>
      </c>
      <c r="K757" s="113">
        <v>80</v>
      </c>
      <c r="L757" s="113">
        <v>6</v>
      </c>
      <c r="M757" s="113">
        <v>12.9</v>
      </c>
      <c r="N757" s="113">
        <v>81.27</v>
      </c>
      <c r="O757" s="116">
        <v>27</v>
      </c>
      <c r="P757" s="111"/>
      <c r="Q757" s="20"/>
      <c r="R757" s="20"/>
      <c r="S757" s="20"/>
    </row>
    <row r="758" spans="1:19">
      <c r="A758" s="112">
        <v>202101040213</v>
      </c>
      <c r="B758" s="113">
        <v>80</v>
      </c>
      <c r="C758" s="113">
        <v>0</v>
      </c>
      <c r="D758" s="113">
        <v>16</v>
      </c>
      <c r="E758" s="113">
        <v>76.7</v>
      </c>
      <c r="F758" s="113">
        <v>0</v>
      </c>
      <c r="G758" s="113">
        <v>38.35</v>
      </c>
      <c r="H758" s="113">
        <v>82</v>
      </c>
      <c r="I758" s="113">
        <v>5</v>
      </c>
      <c r="J758" s="113">
        <v>13.05</v>
      </c>
      <c r="K758" s="113">
        <v>80</v>
      </c>
      <c r="L758" s="113">
        <v>11</v>
      </c>
      <c r="M758" s="113">
        <v>13.65</v>
      </c>
      <c r="N758" s="113">
        <v>81.05</v>
      </c>
      <c r="O758" s="116">
        <v>28</v>
      </c>
      <c r="P758" s="111"/>
      <c r="Q758" s="20"/>
      <c r="R758" s="20"/>
      <c r="S758" s="20"/>
    </row>
    <row r="759" spans="1:19">
      <c r="A759" s="113">
        <v>202102040124</v>
      </c>
      <c r="B759" s="113">
        <v>80</v>
      </c>
      <c r="C759" s="113">
        <v>3</v>
      </c>
      <c r="D759" s="113">
        <v>16.6</v>
      </c>
      <c r="E759" s="113">
        <v>70.53</v>
      </c>
      <c r="F759" s="113">
        <v>0</v>
      </c>
      <c r="G759" s="113">
        <v>35.27</v>
      </c>
      <c r="H759" s="113">
        <v>93</v>
      </c>
      <c r="I759" s="113">
        <v>5</v>
      </c>
      <c r="J759" s="113">
        <v>14.25</v>
      </c>
      <c r="K759" s="113">
        <v>80</v>
      </c>
      <c r="L759" s="113">
        <v>19</v>
      </c>
      <c r="M759" s="113">
        <v>14.85</v>
      </c>
      <c r="N759" s="113">
        <v>80.97</v>
      </c>
      <c r="O759" s="116">
        <v>29</v>
      </c>
      <c r="P759" s="111"/>
      <c r="Q759" s="20"/>
      <c r="R759" s="20"/>
      <c r="S759" s="20"/>
    </row>
    <row r="760" spans="1:19">
      <c r="A760" s="112">
        <v>202102050210</v>
      </c>
      <c r="B760" s="113">
        <v>80</v>
      </c>
      <c r="C760" s="113">
        <v>0</v>
      </c>
      <c r="D760" s="113">
        <v>16</v>
      </c>
      <c r="E760" s="113">
        <v>76.78</v>
      </c>
      <c r="F760" s="113">
        <v>0</v>
      </c>
      <c r="G760" s="113">
        <v>38.39</v>
      </c>
      <c r="H760" s="113">
        <v>82.5</v>
      </c>
      <c r="I760" s="113">
        <v>4</v>
      </c>
      <c r="J760" s="113">
        <v>12.98</v>
      </c>
      <c r="K760" s="113">
        <v>80</v>
      </c>
      <c r="L760" s="113">
        <v>6</v>
      </c>
      <c r="M760" s="113">
        <v>12.9</v>
      </c>
      <c r="N760" s="113">
        <v>80.26</v>
      </c>
      <c r="O760" s="116">
        <v>30</v>
      </c>
      <c r="P760" s="111"/>
      <c r="Q760" s="20"/>
      <c r="R760" s="20"/>
      <c r="S760" s="20"/>
    </row>
    <row r="761" spans="1:19">
      <c r="A761" s="113">
        <v>202102040118</v>
      </c>
      <c r="B761" s="113">
        <v>80</v>
      </c>
      <c r="C761" s="113">
        <v>0</v>
      </c>
      <c r="D761" s="113">
        <v>16</v>
      </c>
      <c r="E761" s="113">
        <v>79.1</v>
      </c>
      <c r="F761" s="113">
        <v>0</v>
      </c>
      <c r="G761" s="113">
        <v>39.55</v>
      </c>
      <c r="H761" s="113">
        <v>80</v>
      </c>
      <c r="I761" s="113">
        <v>4</v>
      </c>
      <c r="J761" s="113">
        <v>12</v>
      </c>
      <c r="K761" s="113">
        <v>80</v>
      </c>
      <c r="L761" s="113">
        <v>4</v>
      </c>
      <c r="M761" s="113">
        <v>12</v>
      </c>
      <c r="N761" s="113">
        <v>79.55</v>
      </c>
      <c r="O761" s="116">
        <v>31</v>
      </c>
      <c r="P761" s="111"/>
      <c r="Q761" s="20"/>
      <c r="R761" s="20"/>
      <c r="S761" s="20"/>
    </row>
    <row r="762" spans="1:19">
      <c r="A762" s="113">
        <v>202102040126</v>
      </c>
      <c r="B762" s="113">
        <v>80</v>
      </c>
      <c r="C762" s="113">
        <v>0</v>
      </c>
      <c r="D762" s="113">
        <v>16</v>
      </c>
      <c r="E762" s="113">
        <v>74.39</v>
      </c>
      <c r="F762" s="113">
        <v>0</v>
      </c>
      <c r="G762" s="113">
        <v>37.2</v>
      </c>
      <c r="H762" s="113">
        <v>84.6</v>
      </c>
      <c r="I762" s="113">
        <v>4</v>
      </c>
      <c r="J762" s="113">
        <v>13.29</v>
      </c>
      <c r="K762" s="113">
        <v>80</v>
      </c>
      <c r="L762" s="113">
        <v>5</v>
      </c>
      <c r="M762" s="113">
        <v>12.75</v>
      </c>
      <c r="N762" s="113">
        <v>79.09</v>
      </c>
      <c r="O762" s="116">
        <v>32</v>
      </c>
      <c r="P762" s="111"/>
      <c r="Q762" s="20"/>
      <c r="R762" s="20"/>
      <c r="S762" s="20"/>
    </row>
    <row r="763" spans="1:19">
      <c r="A763" s="112">
        <v>202102040137</v>
      </c>
      <c r="B763" s="113">
        <v>80</v>
      </c>
      <c r="C763" s="113">
        <v>0</v>
      </c>
      <c r="D763" s="113">
        <v>16</v>
      </c>
      <c r="E763" s="113">
        <v>73.17</v>
      </c>
      <c r="F763" s="113">
        <v>0</v>
      </c>
      <c r="G763" s="113">
        <v>36.59</v>
      </c>
      <c r="H763" s="113">
        <v>79.5</v>
      </c>
      <c r="I763" s="113">
        <v>4</v>
      </c>
      <c r="J763" s="113">
        <v>12.53</v>
      </c>
      <c r="K763" s="113">
        <v>80</v>
      </c>
      <c r="L763" s="113">
        <v>12</v>
      </c>
      <c r="M763" s="113">
        <v>13.8</v>
      </c>
      <c r="N763" s="113">
        <v>78.91</v>
      </c>
      <c r="O763" s="116">
        <v>33</v>
      </c>
      <c r="P763" s="111"/>
      <c r="Q763" s="20"/>
      <c r="R763" s="20"/>
      <c r="S763" s="20"/>
    </row>
    <row r="764" spans="1:19">
      <c r="A764" s="112">
        <v>202102040144</v>
      </c>
      <c r="B764" s="113">
        <v>80</v>
      </c>
      <c r="C764" s="113">
        <v>0</v>
      </c>
      <c r="D764" s="113">
        <v>16</v>
      </c>
      <c r="E764" s="113">
        <v>76.61</v>
      </c>
      <c r="F764" s="113">
        <v>0</v>
      </c>
      <c r="G764" s="113">
        <v>38.3</v>
      </c>
      <c r="H764" s="113">
        <v>85</v>
      </c>
      <c r="I764" s="113">
        <v>4</v>
      </c>
      <c r="J764" s="113">
        <v>12.75</v>
      </c>
      <c r="K764" s="113">
        <v>80</v>
      </c>
      <c r="L764" s="113">
        <v>6</v>
      </c>
      <c r="M764" s="113">
        <v>11.49</v>
      </c>
      <c r="N764" s="113">
        <v>78.41</v>
      </c>
      <c r="O764" s="116">
        <v>34</v>
      </c>
      <c r="P764" s="111" t="s">
        <v>653</v>
      </c>
      <c r="Q764" s="20"/>
      <c r="R764" s="20"/>
      <c r="S764" s="20"/>
    </row>
    <row r="765" spans="1:19">
      <c r="A765" s="113">
        <v>202102040115</v>
      </c>
      <c r="B765" s="113">
        <v>80</v>
      </c>
      <c r="C765" s="113">
        <v>0</v>
      </c>
      <c r="D765" s="113">
        <v>16</v>
      </c>
      <c r="E765" s="113">
        <v>73.86</v>
      </c>
      <c r="F765" s="113">
        <v>0</v>
      </c>
      <c r="G765" s="113">
        <v>36.93</v>
      </c>
      <c r="H765" s="113">
        <v>81.5</v>
      </c>
      <c r="I765" s="113">
        <v>4</v>
      </c>
      <c r="J765" s="113">
        <v>12.83</v>
      </c>
      <c r="K765" s="113">
        <v>80</v>
      </c>
      <c r="L765" s="113">
        <v>4</v>
      </c>
      <c r="M765" s="113">
        <v>12.6</v>
      </c>
      <c r="N765" s="113">
        <v>78.35</v>
      </c>
      <c r="O765" s="116">
        <v>35</v>
      </c>
      <c r="P765" s="111"/>
      <c r="Q765" s="20"/>
      <c r="R765" s="20"/>
      <c r="S765" s="20"/>
    </row>
    <row r="766" spans="1:19">
      <c r="A766" s="112">
        <v>202102040107</v>
      </c>
      <c r="B766" s="113">
        <v>80</v>
      </c>
      <c r="C766" s="113">
        <v>0</v>
      </c>
      <c r="D766" s="113">
        <v>16</v>
      </c>
      <c r="E766" s="113">
        <v>67.32</v>
      </c>
      <c r="F766" s="113">
        <v>0</v>
      </c>
      <c r="G766" s="113">
        <v>33.66</v>
      </c>
      <c r="H766" s="113">
        <v>93.6</v>
      </c>
      <c r="I766" s="113">
        <v>5</v>
      </c>
      <c r="J766" s="113">
        <v>14.97</v>
      </c>
      <c r="K766" s="113">
        <v>80</v>
      </c>
      <c r="L766" s="113">
        <v>6</v>
      </c>
      <c r="M766" s="113">
        <v>12.9</v>
      </c>
      <c r="N766" s="113">
        <v>77.53</v>
      </c>
      <c r="O766" s="116">
        <v>36</v>
      </c>
      <c r="P766" s="111"/>
      <c r="Q766" s="20"/>
      <c r="R766" s="20"/>
      <c r="S766" s="20"/>
    </row>
    <row r="767" spans="1:19">
      <c r="A767" s="112">
        <v>202102040142</v>
      </c>
      <c r="B767" s="113">
        <v>80</v>
      </c>
      <c r="C767" s="113">
        <v>0</v>
      </c>
      <c r="D767" s="113">
        <v>16</v>
      </c>
      <c r="E767" s="113">
        <v>70.31</v>
      </c>
      <c r="F767" s="113">
        <v>0</v>
      </c>
      <c r="G767" s="113">
        <v>35.15</v>
      </c>
      <c r="H767" s="113">
        <v>87.6</v>
      </c>
      <c r="I767" s="113">
        <v>0</v>
      </c>
      <c r="J767" s="113">
        <v>13.14</v>
      </c>
      <c r="K767" s="113">
        <v>80</v>
      </c>
      <c r="L767" s="113">
        <v>6</v>
      </c>
      <c r="M767" s="113">
        <v>12.9</v>
      </c>
      <c r="N767" s="113">
        <v>77.19</v>
      </c>
      <c r="O767" s="116">
        <v>37</v>
      </c>
      <c r="P767" s="111"/>
      <c r="Q767" s="20"/>
      <c r="R767" s="20"/>
      <c r="S767" s="20"/>
    </row>
    <row r="768" spans="1:19">
      <c r="A768" s="113">
        <v>202102040111</v>
      </c>
      <c r="B768" s="113">
        <v>80</v>
      </c>
      <c r="C768" s="113">
        <v>0</v>
      </c>
      <c r="D768" s="113">
        <v>16</v>
      </c>
      <c r="E768" s="113">
        <v>70.18</v>
      </c>
      <c r="F768" s="113">
        <v>0</v>
      </c>
      <c r="G768" s="113">
        <v>35.09</v>
      </c>
      <c r="H768" s="113">
        <v>81</v>
      </c>
      <c r="I768" s="113">
        <v>4</v>
      </c>
      <c r="J768" s="113">
        <v>12.75</v>
      </c>
      <c r="K768" s="113">
        <v>80</v>
      </c>
      <c r="L768" s="113">
        <v>6</v>
      </c>
      <c r="M768" s="113">
        <v>12.9</v>
      </c>
      <c r="N768" s="113">
        <v>76.74</v>
      </c>
      <c r="O768" s="116">
        <v>38</v>
      </c>
      <c r="P768" s="111"/>
      <c r="Q768" s="20"/>
      <c r="R768" s="20"/>
      <c r="S768" s="20"/>
    </row>
    <row r="769" spans="1:19">
      <c r="A769" s="112">
        <v>202102040141</v>
      </c>
      <c r="B769" s="113">
        <v>80</v>
      </c>
      <c r="C769" s="113">
        <v>0</v>
      </c>
      <c r="D769" s="113">
        <v>16</v>
      </c>
      <c r="E769" s="113">
        <v>71.22</v>
      </c>
      <c r="F769" s="113">
        <v>0</v>
      </c>
      <c r="G769" s="121">
        <v>35.61</v>
      </c>
      <c r="H769" s="113">
        <v>87.3</v>
      </c>
      <c r="I769" s="113">
        <v>4</v>
      </c>
      <c r="J769" s="113">
        <v>13.1</v>
      </c>
      <c r="K769" s="113">
        <v>80</v>
      </c>
      <c r="L769" s="113">
        <v>6</v>
      </c>
      <c r="M769" s="113">
        <v>12.9</v>
      </c>
      <c r="N769" s="113">
        <v>76.6</v>
      </c>
      <c r="O769" s="116">
        <v>39</v>
      </c>
      <c r="P769" s="111"/>
      <c r="Q769" s="20"/>
      <c r="R769" s="20"/>
      <c r="S769" s="20"/>
    </row>
    <row r="770" spans="1:19">
      <c r="A770" s="112">
        <v>202102040143</v>
      </c>
      <c r="B770" s="113">
        <v>80</v>
      </c>
      <c r="C770" s="113">
        <v>0</v>
      </c>
      <c r="D770" s="113">
        <v>16</v>
      </c>
      <c r="E770" s="113">
        <v>70.07</v>
      </c>
      <c r="F770" s="113">
        <v>0</v>
      </c>
      <c r="G770" s="113">
        <v>35.04</v>
      </c>
      <c r="H770" s="113">
        <v>84</v>
      </c>
      <c r="I770" s="113">
        <v>4</v>
      </c>
      <c r="J770" s="113">
        <v>13.2</v>
      </c>
      <c r="K770" s="113">
        <v>80</v>
      </c>
      <c r="L770" s="113">
        <v>2</v>
      </c>
      <c r="M770" s="113">
        <v>12.3</v>
      </c>
      <c r="N770" s="113">
        <v>76.54</v>
      </c>
      <c r="O770" s="116">
        <v>40</v>
      </c>
      <c r="P770" s="111"/>
      <c r="Q770" s="20"/>
      <c r="R770" s="20"/>
      <c r="S770" s="20"/>
    </row>
    <row r="771" spans="1:19">
      <c r="A771" s="112">
        <v>202101090130</v>
      </c>
      <c r="B771" s="113">
        <v>80</v>
      </c>
      <c r="C771" s="113">
        <v>0</v>
      </c>
      <c r="D771" s="121">
        <v>16</v>
      </c>
      <c r="E771" s="121">
        <v>60.23</v>
      </c>
      <c r="F771" s="113">
        <v>0</v>
      </c>
      <c r="G771" s="121">
        <v>30.1</v>
      </c>
      <c r="H771" s="113">
        <v>75</v>
      </c>
      <c r="I771" s="113">
        <v>4</v>
      </c>
      <c r="J771" s="113">
        <v>11.25</v>
      </c>
      <c r="K771" s="113">
        <v>80</v>
      </c>
      <c r="L771" s="113">
        <v>7</v>
      </c>
      <c r="M771" s="113">
        <v>15.1</v>
      </c>
      <c r="N771" s="113">
        <v>72.4</v>
      </c>
      <c r="O771" s="116">
        <v>41</v>
      </c>
      <c r="P771" s="111"/>
      <c r="Q771" s="20"/>
      <c r="R771" s="20"/>
      <c r="S771" s="20"/>
    </row>
    <row r="772" spans="1:19">
      <c r="A772" s="112">
        <v>202102040105</v>
      </c>
      <c r="B772" s="113">
        <v>80</v>
      </c>
      <c r="C772" s="113">
        <v>0</v>
      </c>
      <c r="D772" s="113">
        <v>16</v>
      </c>
      <c r="E772" s="113">
        <v>61.95</v>
      </c>
      <c r="F772" s="113">
        <v>0</v>
      </c>
      <c r="G772" s="121">
        <v>30.98</v>
      </c>
      <c r="H772" s="113">
        <v>81.5</v>
      </c>
      <c r="I772" s="113">
        <v>0</v>
      </c>
      <c r="J772" s="121">
        <v>12.2</v>
      </c>
      <c r="K772" s="113">
        <v>80</v>
      </c>
      <c r="L772" s="113">
        <v>0</v>
      </c>
      <c r="M772" s="121">
        <v>12</v>
      </c>
      <c r="N772" s="113">
        <v>71.5</v>
      </c>
      <c r="O772" s="116">
        <v>42</v>
      </c>
      <c r="P772" s="111"/>
      <c r="Q772" s="20"/>
      <c r="R772" s="20"/>
      <c r="S772" s="20"/>
    </row>
    <row r="773" spans="1:19">
      <c r="A773" s="113">
        <v>202102040130</v>
      </c>
      <c r="B773" s="113">
        <v>80</v>
      </c>
      <c r="C773" s="113">
        <v>0</v>
      </c>
      <c r="D773" s="113">
        <v>16</v>
      </c>
      <c r="E773" s="113">
        <v>72.71</v>
      </c>
      <c r="F773" s="113">
        <v>0</v>
      </c>
      <c r="G773" s="113">
        <v>36.36</v>
      </c>
      <c r="H773" s="113">
        <v>86.5</v>
      </c>
      <c r="I773" s="113">
        <v>0</v>
      </c>
      <c r="J773" s="113">
        <v>5.45</v>
      </c>
      <c r="K773" s="113">
        <v>80</v>
      </c>
      <c r="L773" s="113">
        <v>10</v>
      </c>
      <c r="M773" s="113">
        <v>13.5</v>
      </c>
      <c r="N773" s="113">
        <v>71.31</v>
      </c>
      <c r="O773" s="116">
        <v>43</v>
      </c>
      <c r="P773" s="111"/>
      <c r="Q773" s="20"/>
      <c r="R773" s="20"/>
      <c r="S773" s="20"/>
    </row>
    <row r="774" spans="1:19">
      <c r="A774" s="112">
        <v>202102040138</v>
      </c>
      <c r="B774" s="113">
        <v>80</v>
      </c>
      <c r="C774" s="113">
        <v>0</v>
      </c>
      <c r="D774" s="113">
        <v>16</v>
      </c>
      <c r="E774" s="113">
        <v>67.02</v>
      </c>
      <c r="F774" s="113">
        <v>0</v>
      </c>
      <c r="G774" s="113">
        <v>33.51</v>
      </c>
      <c r="H774" s="113">
        <v>91.8</v>
      </c>
      <c r="I774" s="113">
        <v>4</v>
      </c>
      <c r="J774" s="113">
        <v>14.37</v>
      </c>
      <c r="K774" s="113">
        <v>80</v>
      </c>
      <c r="L774" s="113">
        <v>4</v>
      </c>
      <c r="M774" s="113">
        <v>16</v>
      </c>
      <c r="N774" s="113">
        <v>69.88</v>
      </c>
      <c r="O774" s="116">
        <v>44</v>
      </c>
      <c r="P774" s="111"/>
      <c r="Q774" s="20"/>
      <c r="R774" s="20"/>
      <c r="S774" s="20"/>
    </row>
    <row r="775" spans="1:19">
      <c r="A775" s="113">
        <v>202102040128</v>
      </c>
      <c r="B775" s="113">
        <v>80</v>
      </c>
      <c r="C775" s="113">
        <v>0</v>
      </c>
      <c r="D775" s="113">
        <v>16</v>
      </c>
      <c r="E775" s="113">
        <v>74.55</v>
      </c>
      <c r="F775" s="113">
        <v>0</v>
      </c>
      <c r="G775" s="113">
        <v>37.27</v>
      </c>
      <c r="H775" s="113">
        <v>89.7</v>
      </c>
      <c r="I775" s="113">
        <v>0</v>
      </c>
      <c r="J775" s="113">
        <v>13.46</v>
      </c>
      <c r="K775" s="113">
        <v>80</v>
      </c>
      <c r="L775" s="113">
        <v>0</v>
      </c>
      <c r="M775" s="113">
        <v>12</v>
      </c>
      <c r="N775" s="113">
        <v>66.73</v>
      </c>
      <c r="O775" s="116">
        <v>45</v>
      </c>
      <c r="P775" s="111"/>
      <c r="Q775" s="20"/>
      <c r="R775" s="20"/>
      <c r="S775" s="20"/>
    </row>
    <row r="776" spans="1:19">
      <c r="A776" s="113">
        <v>202102040123</v>
      </c>
      <c r="B776" s="113">
        <v>80</v>
      </c>
      <c r="C776" s="113">
        <v>0</v>
      </c>
      <c r="D776" s="113">
        <v>16</v>
      </c>
      <c r="E776" s="113">
        <v>74.55</v>
      </c>
      <c r="F776" s="113">
        <v>0</v>
      </c>
      <c r="G776" s="113">
        <v>37.27</v>
      </c>
      <c r="H776" s="113">
        <v>89.5</v>
      </c>
      <c r="I776" s="113">
        <v>4</v>
      </c>
      <c r="J776" s="113">
        <v>13.43</v>
      </c>
      <c r="K776" s="113">
        <v>80</v>
      </c>
      <c r="L776" s="113">
        <v>0</v>
      </c>
      <c r="M776" s="113">
        <v>12</v>
      </c>
      <c r="N776" s="113">
        <v>66.7</v>
      </c>
      <c r="O776" s="116">
        <v>46</v>
      </c>
      <c r="P776" s="111"/>
      <c r="Q776" s="20"/>
      <c r="R776" s="20"/>
      <c r="S776" s="20"/>
    </row>
    <row r="777" spans="1:19">
      <c r="A777" s="112">
        <v>202102040140</v>
      </c>
      <c r="B777" s="113">
        <v>80</v>
      </c>
      <c r="C777" s="113">
        <v>0</v>
      </c>
      <c r="D777" s="113">
        <v>16</v>
      </c>
      <c r="E777" s="113">
        <v>73.51</v>
      </c>
      <c r="F777" s="113">
        <v>0</v>
      </c>
      <c r="G777" s="113">
        <v>36.75</v>
      </c>
      <c r="H777" s="113">
        <v>86</v>
      </c>
      <c r="I777" s="113">
        <v>4</v>
      </c>
      <c r="J777" s="113">
        <v>12.9</v>
      </c>
      <c r="K777" s="113">
        <v>80</v>
      </c>
      <c r="L777" s="113">
        <v>0</v>
      </c>
      <c r="M777" s="113">
        <v>12</v>
      </c>
      <c r="N777" s="113">
        <v>65.65</v>
      </c>
      <c r="O777" s="116">
        <v>47</v>
      </c>
      <c r="P777" s="111"/>
      <c r="Q777" s="20"/>
      <c r="R777" s="20"/>
      <c r="S777" s="20"/>
    </row>
    <row r="778" spans="1:19">
      <c r="A778" s="113">
        <v>202102040110</v>
      </c>
      <c r="B778" s="113">
        <v>80</v>
      </c>
      <c r="C778" s="113">
        <v>0</v>
      </c>
      <c r="D778" s="113">
        <v>16</v>
      </c>
      <c r="E778" s="113">
        <v>27.12</v>
      </c>
      <c r="F778" s="113">
        <v>0</v>
      </c>
      <c r="G778" s="113">
        <v>13.56</v>
      </c>
      <c r="H778" s="113">
        <v>30</v>
      </c>
      <c r="I778" s="113">
        <v>4</v>
      </c>
      <c r="J778" s="113">
        <v>5.1</v>
      </c>
      <c r="K778" s="113">
        <v>80</v>
      </c>
      <c r="L778" s="113">
        <v>7</v>
      </c>
      <c r="M778" s="113">
        <v>15.1</v>
      </c>
      <c r="N778" s="113">
        <v>49.76</v>
      </c>
      <c r="O778" s="116">
        <v>48</v>
      </c>
      <c r="P778" s="111"/>
      <c r="Q778" s="20"/>
      <c r="R778" s="20"/>
      <c r="S778" s="20"/>
    </row>
    <row r="781" spans="1:22">
      <c r="A781" s="122" t="s">
        <v>654</v>
      </c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38"/>
    </row>
    <row r="782" spans="1:22">
      <c r="A782" s="122" t="s">
        <v>655</v>
      </c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38"/>
    </row>
    <row r="783" spans="1:22">
      <c r="A783" s="123" t="s">
        <v>2</v>
      </c>
      <c r="B783" s="123" t="s">
        <v>656</v>
      </c>
      <c r="C783" s="123"/>
      <c r="D783" s="123"/>
      <c r="E783" s="123"/>
      <c r="F783" s="123" t="s">
        <v>657</v>
      </c>
      <c r="G783" s="123"/>
      <c r="H783" s="123" t="s">
        <v>658</v>
      </c>
      <c r="I783" s="123"/>
      <c r="J783" s="123"/>
      <c r="K783" s="123"/>
      <c r="L783" s="123" t="s">
        <v>659</v>
      </c>
      <c r="M783" s="123"/>
      <c r="N783" s="123"/>
      <c r="O783" s="123"/>
      <c r="P783" s="133" t="s">
        <v>660</v>
      </c>
      <c r="Q783" s="139"/>
      <c r="R783" s="139"/>
      <c r="S783" s="139"/>
      <c r="T783" s="139"/>
      <c r="U783" s="139"/>
      <c r="V783" s="140"/>
    </row>
    <row r="784" ht="54" spans="1:22">
      <c r="A784" s="123"/>
      <c r="B784" s="124" t="s">
        <v>661</v>
      </c>
      <c r="C784" s="123" t="s">
        <v>19</v>
      </c>
      <c r="D784" s="123" t="s">
        <v>662</v>
      </c>
      <c r="E784" s="123" t="s">
        <v>663</v>
      </c>
      <c r="F784" s="124" t="s">
        <v>664</v>
      </c>
      <c r="G784" s="123" t="s">
        <v>663</v>
      </c>
      <c r="H784" s="124" t="s">
        <v>665</v>
      </c>
      <c r="I784" s="123" t="s">
        <v>19</v>
      </c>
      <c r="J784" s="123" t="s">
        <v>662</v>
      </c>
      <c r="K784" s="123" t="s">
        <v>663</v>
      </c>
      <c r="L784" s="123" t="s">
        <v>666</v>
      </c>
      <c r="M784" s="123" t="s">
        <v>19</v>
      </c>
      <c r="N784" s="123" t="s">
        <v>662</v>
      </c>
      <c r="O784" s="123" t="s">
        <v>663</v>
      </c>
      <c r="P784" s="133" t="s">
        <v>667</v>
      </c>
      <c r="Q784" s="124" t="s">
        <v>668</v>
      </c>
      <c r="R784" s="124" t="s">
        <v>669</v>
      </c>
      <c r="S784" s="124" t="s">
        <v>670</v>
      </c>
      <c r="T784" s="124" t="s">
        <v>671</v>
      </c>
      <c r="U784" s="124" t="s">
        <v>151</v>
      </c>
      <c r="V784" s="141"/>
    </row>
    <row r="785" spans="1:22">
      <c r="A785" s="123"/>
      <c r="B785" s="125"/>
      <c r="C785" s="125"/>
      <c r="D785" s="126">
        <v>0.2</v>
      </c>
      <c r="E785" s="84"/>
      <c r="F785" s="126">
        <v>0.5</v>
      </c>
      <c r="G785" s="84"/>
      <c r="H785" s="84"/>
      <c r="I785" s="84"/>
      <c r="J785" s="126">
        <v>0.15</v>
      </c>
      <c r="K785" s="123">
        <v>80</v>
      </c>
      <c r="L785" s="84"/>
      <c r="M785" s="84"/>
      <c r="N785" s="126">
        <v>0.15</v>
      </c>
      <c r="O785" s="133"/>
      <c r="P785" s="123"/>
      <c r="Q785" s="124"/>
      <c r="R785" s="124"/>
      <c r="S785" s="123"/>
      <c r="T785" s="124"/>
      <c r="U785" s="84"/>
      <c r="V785" s="142"/>
    </row>
    <row r="786" spans="1:22">
      <c r="A786" s="127" t="s">
        <v>672</v>
      </c>
      <c r="B786" s="127">
        <v>94.754</v>
      </c>
      <c r="C786" s="127"/>
      <c r="D786" s="127">
        <f t="shared" ref="D786:D832" si="67">SUM(B786+C786)</f>
        <v>94.754</v>
      </c>
      <c r="E786" s="127">
        <f t="shared" ref="E786:E832" si="68">D786*0.2</f>
        <v>18.9508</v>
      </c>
      <c r="F786" s="127">
        <v>88.7857894736842</v>
      </c>
      <c r="G786" s="127">
        <f t="shared" ref="G786:G832" si="69">F786*0.5</f>
        <v>44.3928947368421</v>
      </c>
      <c r="H786" s="127">
        <v>92.1286666666667</v>
      </c>
      <c r="I786" s="127">
        <v>10</v>
      </c>
      <c r="J786" s="127">
        <f t="shared" ref="J786:J832" si="70">SUM(H786:I786)</f>
        <v>102.128666666667</v>
      </c>
      <c r="K786" s="127">
        <f t="shared" ref="K786:K832" si="71">J786*0.15</f>
        <v>15.3193</v>
      </c>
      <c r="L786" s="127">
        <v>80</v>
      </c>
      <c r="M786" s="127">
        <v>50</v>
      </c>
      <c r="N786" s="127">
        <f t="shared" ref="N786:N832" si="72">L786+M786</f>
        <v>130</v>
      </c>
      <c r="O786" s="116">
        <f t="shared" ref="O786:O832" si="73">N786*0.15</f>
        <v>19.5</v>
      </c>
      <c r="P786" s="134">
        <f t="shared" ref="P786:P832" si="74">SUM(E786+G786+K786+O786)</f>
        <v>98.1629947368421</v>
      </c>
      <c r="Q786" s="143">
        <v>2</v>
      </c>
      <c r="R786" s="58"/>
      <c r="S786" s="58">
        <f t="shared" ref="S786:S832" si="75">P786-Q786-R786</f>
        <v>96.1629947368421</v>
      </c>
      <c r="T786" s="144">
        <v>1</v>
      </c>
      <c r="U786" s="145"/>
      <c r="V786" s="146"/>
    </row>
    <row r="787" spans="1:22">
      <c r="A787" s="127" t="s">
        <v>673</v>
      </c>
      <c r="B787" s="127">
        <v>91.738</v>
      </c>
      <c r="C787" s="127">
        <v>1</v>
      </c>
      <c r="D787" s="127">
        <f t="shared" si="67"/>
        <v>92.738</v>
      </c>
      <c r="E787" s="127">
        <f t="shared" si="68"/>
        <v>18.5476</v>
      </c>
      <c r="F787" s="127">
        <v>86.9410526315789</v>
      </c>
      <c r="G787" s="127">
        <f t="shared" si="69"/>
        <v>43.4705263157894</v>
      </c>
      <c r="H787" s="127">
        <v>92.0993333333333</v>
      </c>
      <c r="I787" s="127">
        <v>11</v>
      </c>
      <c r="J787" s="127">
        <f t="shared" si="70"/>
        <v>103.099333333333</v>
      </c>
      <c r="K787" s="127">
        <f t="shared" si="71"/>
        <v>15.4649</v>
      </c>
      <c r="L787" s="127">
        <v>80</v>
      </c>
      <c r="M787" s="127">
        <v>41</v>
      </c>
      <c r="N787" s="127">
        <f t="shared" si="72"/>
        <v>121</v>
      </c>
      <c r="O787" s="116">
        <f t="shared" si="73"/>
        <v>18.15</v>
      </c>
      <c r="P787" s="134">
        <f t="shared" si="74"/>
        <v>95.6330263157894</v>
      </c>
      <c r="Q787" s="143">
        <v>2</v>
      </c>
      <c r="R787" s="58"/>
      <c r="S787" s="58">
        <f t="shared" si="75"/>
        <v>93.6330263157894</v>
      </c>
      <c r="T787" s="144">
        <v>2</v>
      </c>
      <c r="U787" s="145"/>
      <c r="V787" s="146"/>
    </row>
    <row r="788" spans="1:22">
      <c r="A788" s="127" t="s">
        <v>674</v>
      </c>
      <c r="B788" s="127">
        <v>91.912</v>
      </c>
      <c r="C788" s="127"/>
      <c r="D788" s="127">
        <f t="shared" si="67"/>
        <v>91.912</v>
      </c>
      <c r="E788" s="127">
        <f t="shared" si="68"/>
        <v>18.3824</v>
      </c>
      <c r="F788" s="127">
        <v>88.1768421052632</v>
      </c>
      <c r="G788" s="127">
        <f t="shared" si="69"/>
        <v>44.0884210526316</v>
      </c>
      <c r="H788" s="127">
        <v>91.5346666666667</v>
      </c>
      <c r="I788" s="127">
        <v>4</v>
      </c>
      <c r="J788" s="127">
        <f t="shared" si="70"/>
        <v>95.5346666666667</v>
      </c>
      <c r="K788" s="127">
        <f t="shared" si="71"/>
        <v>14.3302</v>
      </c>
      <c r="L788" s="127">
        <v>80</v>
      </c>
      <c r="M788" s="127">
        <v>21</v>
      </c>
      <c r="N788" s="127">
        <f t="shared" si="72"/>
        <v>101</v>
      </c>
      <c r="O788" s="116">
        <f t="shared" si="73"/>
        <v>15.15</v>
      </c>
      <c r="P788" s="134">
        <f t="shared" si="74"/>
        <v>91.9510210526316</v>
      </c>
      <c r="Q788" s="143"/>
      <c r="R788" s="58"/>
      <c r="S788" s="58">
        <f t="shared" si="75"/>
        <v>91.9510210526316</v>
      </c>
      <c r="T788" s="144">
        <v>3</v>
      </c>
      <c r="U788" s="145"/>
      <c r="V788" s="146"/>
    </row>
    <row r="789" spans="1:22">
      <c r="A789" s="127" t="s">
        <v>675</v>
      </c>
      <c r="B789" s="127">
        <v>91.234</v>
      </c>
      <c r="C789" s="127"/>
      <c r="D789" s="127">
        <f t="shared" si="67"/>
        <v>91.234</v>
      </c>
      <c r="E789" s="127">
        <f t="shared" si="68"/>
        <v>18.2468</v>
      </c>
      <c r="F789" s="127">
        <v>88.3963157894737</v>
      </c>
      <c r="G789" s="127">
        <f t="shared" si="69"/>
        <v>44.1981578947369</v>
      </c>
      <c r="H789" s="127">
        <v>90.7986666666667</v>
      </c>
      <c r="I789" s="127">
        <v>4</v>
      </c>
      <c r="J789" s="127">
        <f t="shared" si="70"/>
        <v>94.7986666666667</v>
      </c>
      <c r="K789" s="127">
        <f t="shared" si="71"/>
        <v>14.2198</v>
      </c>
      <c r="L789" s="127">
        <v>80</v>
      </c>
      <c r="M789" s="127">
        <v>11</v>
      </c>
      <c r="N789" s="127">
        <f t="shared" si="72"/>
        <v>91</v>
      </c>
      <c r="O789" s="116">
        <f t="shared" si="73"/>
        <v>13.65</v>
      </c>
      <c r="P789" s="134">
        <f t="shared" si="74"/>
        <v>90.3147578947369</v>
      </c>
      <c r="Q789" s="143"/>
      <c r="R789" s="58"/>
      <c r="S789" s="58">
        <f t="shared" si="75"/>
        <v>90.3147578947369</v>
      </c>
      <c r="T789" s="144">
        <v>4</v>
      </c>
      <c r="U789" s="145"/>
      <c r="V789" s="146"/>
    </row>
    <row r="790" spans="1:22">
      <c r="A790" s="127" t="s">
        <v>676</v>
      </c>
      <c r="B790" s="127">
        <v>90.408</v>
      </c>
      <c r="C790" s="127"/>
      <c r="D790" s="127">
        <f t="shared" si="67"/>
        <v>90.408</v>
      </c>
      <c r="E790" s="127">
        <f t="shared" si="68"/>
        <v>18.0816</v>
      </c>
      <c r="F790" s="127">
        <v>87.3447368421053</v>
      </c>
      <c r="G790" s="127">
        <f t="shared" si="69"/>
        <v>43.6723684210527</v>
      </c>
      <c r="H790" s="127">
        <v>91.5243333333333</v>
      </c>
      <c r="I790" s="127">
        <v>7</v>
      </c>
      <c r="J790" s="127">
        <f t="shared" si="70"/>
        <v>98.5243333333333</v>
      </c>
      <c r="K790" s="127">
        <f t="shared" si="71"/>
        <v>14.77865</v>
      </c>
      <c r="L790" s="127">
        <v>80</v>
      </c>
      <c r="M790" s="127">
        <v>9</v>
      </c>
      <c r="N790" s="127">
        <f t="shared" si="72"/>
        <v>89</v>
      </c>
      <c r="O790" s="116">
        <f t="shared" si="73"/>
        <v>13.35</v>
      </c>
      <c r="P790" s="134">
        <f t="shared" si="74"/>
        <v>89.8826184210526</v>
      </c>
      <c r="Q790" s="143"/>
      <c r="R790" s="58"/>
      <c r="S790" s="58">
        <f t="shared" si="75"/>
        <v>89.8826184210526</v>
      </c>
      <c r="T790" s="144">
        <v>5</v>
      </c>
      <c r="U790" s="145"/>
      <c r="V790" s="146"/>
    </row>
    <row r="791" spans="1:22">
      <c r="A791" s="127" t="s">
        <v>677</v>
      </c>
      <c r="B791" s="127">
        <v>92.93</v>
      </c>
      <c r="C791" s="127">
        <v>1.5</v>
      </c>
      <c r="D791" s="127">
        <f t="shared" si="67"/>
        <v>94.43</v>
      </c>
      <c r="E791" s="127">
        <f t="shared" si="68"/>
        <v>18.886</v>
      </c>
      <c r="F791" s="127">
        <v>86.9821052631579</v>
      </c>
      <c r="G791" s="127">
        <f t="shared" si="69"/>
        <v>43.491052631579</v>
      </c>
      <c r="H791" s="127">
        <v>90.3156666666667</v>
      </c>
      <c r="I791" s="127">
        <v>4</v>
      </c>
      <c r="J791" s="127">
        <f t="shared" si="70"/>
        <v>94.3156666666667</v>
      </c>
      <c r="K791" s="127">
        <f t="shared" si="71"/>
        <v>14.14735</v>
      </c>
      <c r="L791" s="127">
        <v>80</v>
      </c>
      <c r="M791" s="127">
        <v>35</v>
      </c>
      <c r="N791" s="127">
        <f t="shared" si="72"/>
        <v>115</v>
      </c>
      <c r="O791" s="116">
        <f t="shared" si="73"/>
        <v>17.25</v>
      </c>
      <c r="P791" s="134">
        <f t="shared" si="74"/>
        <v>93.774402631579</v>
      </c>
      <c r="Q791" s="143">
        <v>4</v>
      </c>
      <c r="R791" s="58"/>
      <c r="S791" s="58">
        <f t="shared" si="75"/>
        <v>89.774402631579</v>
      </c>
      <c r="T791" s="144">
        <v>6</v>
      </c>
      <c r="U791" s="145"/>
      <c r="V791" s="146"/>
    </row>
    <row r="792" spans="1:22">
      <c r="A792" s="127" t="s">
        <v>678</v>
      </c>
      <c r="B792" s="127">
        <v>91.028</v>
      </c>
      <c r="C792" s="127"/>
      <c r="D792" s="127">
        <f t="shared" si="67"/>
        <v>91.028</v>
      </c>
      <c r="E792" s="127">
        <f t="shared" si="68"/>
        <v>18.2056</v>
      </c>
      <c r="F792" s="127">
        <v>88.0652631578947</v>
      </c>
      <c r="G792" s="127">
        <f t="shared" si="69"/>
        <v>44.0326315789474</v>
      </c>
      <c r="H792" s="127">
        <v>90.3076666666667</v>
      </c>
      <c r="I792" s="127">
        <v>4</v>
      </c>
      <c r="J792" s="127">
        <f t="shared" si="70"/>
        <v>94.3076666666667</v>
      </c>
      <c r="K792" s="127">
        <f t="shared" si="71"/>
        <v>14.14615</v>
      </c>
      <c r="L792" s="127">
        <v>80</v>
      </c>
      <c r="M792" s="127">
        <v>9</v>
      </c>
      <c r="N792" s="127">
        <f t="shared" si="72"/>
        <v>89</v>
      </c>
      <c r="O792" s="116">
        <f t="shared" si="73"/>
        <v>13.35</v>
      </c>
      <c r="P792" s="134">
        <f t="shared" si="74"/>
        <v>89.7343815789473</v>
      </c>
      <c r="Q792" s="143"/>
      <c r="R792" s="58"/>
      <c r="S792" s="58">
        <f t="shared" si="75"/>
        <v>89.7343815789473</v>
      </c>
      <c r="T792" s="144">
        <v>7</v>
      </c>
      <c r="U792" s="145"/>
      <c r="V792" s="146"/>
    </row>
    <row r="793" spans="1:22">
      <c r="A793" s="4" t="s">
        <v>679</v>
      </c>
      <c r="B793" s="128">
        <v>91.326</v>
      </c>
      <c r="C793" s="129"/>
      <c r="D793" s="128">
        <f t="shared" si="67"/>
        <v>91.326</v>
      </c>
      <c r="E793" s="130">
        <f t="shared" si="68"/>
        <v>18.2652</v>
      </c>
      <c r="F793" s="128">
        <v>87.1278947368421</v>
      </c>
      <c r="G793" s="131">
        <f t="shared" si="69"/>
        <v>43.563947368421</v>
      </c>
      <c r="H793" s="130">
        <v>91.9103333333333</v>
      </c>
      <c r="I793" s="129">
        <v>4</v>
      </c>
      <c r="J793" s="135">
        <f t="shared" si="70"/>
        <v>95.9103333333333</v>
      </c>
      <c r="K793" s="130">
        <f t="shared" si="71"/>
        <v>14.38655</v>
      </c>
      <c r="L793" s="136">
        <v>80</v>
      </c>
      <c r="M793" s="129">
        <v>9</v>
      </c>
      <c r="N793" s="137">
        <f t="shared" si="72"/>
        <v>89</v>
      </c>
      <c r="O793" s="132">
        <f t="shared" si="73"/>
        <v>13.35</v>
      </c>
      <c r="P793" s="130">
        <f t="shared" si="74"/>
        <v>89.565697368421</v>
      </c>
      <c r="Q793" s="132"/>
      <c r="R793" s="132"/>
      <c r="S793" s="130">
        <f t="shared" si="75"/>
        <v>89.565697368421</v>
      </c>
      <c r="T793" s="132">
        <v>8</v>
      </c>
      <c r="U793" s="132"/>
      <c r="V793" s="147"/>
    </row>
    <row r="794" spans="1:22">
      <c r="A794" s="4" t="s">
        <v>680</v>
      </c>
      <c r="B794" s="128">
        <v>86.892</v>
      </c>
      <c r="C794" s="129">
        <v>7</v>
      </c>
      <c r="D794" s="128">
        <f t="shared" si="67"/>
        <v>93.892</v>
      </c>
      <c r="E794" s="130">
        <f t="shared" si="68"/>
        <v>18.7784</v>
      </c>
      <c r="F794" s="128">
        <v>83.8173684210526</v>
      </c>
      <c r="G794" s="131">
        <f t="shared" si="69"/>
        <v>41.9086842105263</v>
      </c>
      <c r="H794" s="130">
        <v>90.738</v>
      </c>
      <c r="I794" s="129">
        <v>15</v>
      </c>
      <c r="J794" s="135">
        <f t="shared" si="70"/>
        <v>105.738</v>
      </c>
      <c r="K794" s="130">
        <f t="shared" si="71"/>
        <v>15.8607</v>
      </c>
      <c r="L794" s="136">
        <v>80</v>
      </c>
      <c r="M794" s="129">
        <v>40</v>
      </c>
      <c r="N794" s="137">
        <f t="shared" si="72"/>
        <v>120</v>
      </c>
      <c r="O794" s="132">
        <f t="shared" si="73"/>
        <v>18</v>
      </c>
      <c r="P794" s="130">
        <f t="shared" si="74"/>
        <v>94.5477842105263</v>
      </c>
      <c r="Q794" s="132">
        <v>5</v>
      </c>
      <c r="R794" s="132">
        <v>1</v>
      </c>
      <c r="S794" s="130">
        <f t="shared" si="75"/>
        <v>88.5477842105263</v>
      </c>
      <c r="T794" s="132">
        <v>9</v>
      </c>
      <c r="U794" s="148"/>
      <c r="V794" s="147"/>
    </row>
    <row r="795" spans="1:22">
      <c r="A795" s="4" t="s">
        <v>681</v>
      </c>
      <c r="B795" s="128">
        <v>89.462</v>
      </c>
      <c r="C795" s="129"/>
      <c r="D795" s="128">
        <f t="shared" si="67"/>
        <v>89.462</v>
      </c>
      <c r="E795" s="130">
        <f t="shared" si="68"/>
        <v>17.8924</v>
      </c>
      <c r="F795" s="128">
        <v>87.5778947368421</v>
      </c>
      <c r="G795" s="131">
        <f t="shared" si="69"/>
        <v>43.788947368421</v>
      </c>
      <c r="H795" s="130">
        <v>89.9273333333333</v>
      </c>
      <c r="I795" s="129">
        <v>4</v>
      </c>
      <c r="J795" s="135">
        <f t="shared" si="70"/>
        <v>93.9273333333333</v>
      </c>
      <c r="K795" s="130">
        <f t="shared" si="71"/>
        <v>14.0891</v>
      </c>
      <c r="L795" s="136">
        <v>80</v>
      </c>
      <c r="M795" s="129">
        <v>15</v>
      </c>
      <c r="N795" s="137">
        <f t="shared" si="72"/>
        <v>95</v>
      </c>
      <c r="O795" s="132">
        <f t="shared" si="73"/>
        <v>14.25</v>
      </c>
      <c r="P795" s="130">
        <f t="shared" si="74"/>
        <v>90.020447368421</v>
      </c>
      <c r="Q795" s="132">
        <v>2</v>
      </c>
      <c r="R795" s="132"/>
      <c r="S795" s="130">
        <f t="shared" si="75"/>
        <v>88.020447368421</v>
      </c>
      <c r="T795" s="132">
        <v>10</v>
      </c>
      <c r="U795" s="132"/>
      <c r="V795" s="147"/>
    </row>
    <row r="796" spans="1:22">
      <c r="A796" s="4" t="s">
        <v>682</v>
      </c>
      <c r="B796" s="128">
        <v>92.86</v>
      </c>
      <c r="C796" s="129"/>
      <c r="D796" s="128">
        <f t="shared" si="67"/>
        <v>92.86</v>
      </c>
      <c r="E796" s="130">
        <f t="shared" si="68"/>
        <v>18.572</v>
      </c>
      <c r="F796" s="128">
        <v>87.9952631578947</v>
      </c>
      <c r="G796" s="131">
        <f t="shared" si="69"/>
        <v>43.9976315789473</v>
      </c>
      <c r="H796" s="130">
        <v>88.4213333333333</v>
      </c>
      <c r="I796" s="129">
        <v>7</v>
      </c>
      <c r="J796" s="135">
        <f t="shared" si="70"/>
        <v>95.4213333333333</v>
      </c>
      <c r="K796" s="130">
        <f t="shared" si="71"/>
        <v>14.3132</v>
      </c>
      <c r="L796" s="136">
        <v>80</v>
      </c>
      <c r="M796" s="129">
        <v>19</v>
      </c>
      <c r="N796" s="137">
        <f t="shared" si="72"/>
        <v>99</v>
      </c>
      <c r="O796" s="132">
        <f t="shared" si="73"/>
        <v>14.85</v>
      </c>
      <c r="P796" s="130">
        <f t="shared" si="74"/>
        <v>91.7328315789473</v>
      </c>
      <c r="Q796" s="132">
        <v>4</v>
      </c>
      <c r="R796" s="132"/>
      <c r="S796" s="130">
        <f t="shared" si="75"/>
        <v>87.7328315789473</v>
      </c>
      <c r="T796" s="132">
        <v>11</v>
      </c>
      <c r="U796" s="132"/>
      <c r="V796" s="147"/>
    </row>
    <row r="797" spans="1:22">
      <c r="A797" s="4" t="s">
        <v>683</v>
      </c>
      <c r="B797" s="128">
        <v>89.718</v>
      </c>
      <c r="C797" s="129"/>
      <c r="D797" s="128">
        <f t="shared" si="67"/>
        <v>89.718</v>
      </c>
      <c r="E797" s="130">
        <f t="shared" si="68"/>
        <v>17.9436</v>
      </c>
      <c r="F797" s="128">
        <v>86.6394736842105</v>
      </c>
      <c r="G797" s="131">
        <f t="shared" si="69"/>
        <v>43.3197368421053</v>
      </c>
      <c r="H797" s="130">
        <v>90.331</v>
      </c>
      <c r="I797" s="129">
        <v>8</v>
      </c>
      <c r="J797" s="135">
        <f t="shared" si="70"/>
        <v>98.331</v>
      </c>
      <c r="K797" s="130">
        <f t="shared" si="71"/>
        <v>14.74965</v>
      </c>
      <c r="L797" s="136">
        <v>80</v>
      </c>
      <c r="M797" s="132">
        <v>11</v>
      </c>
      <c r="N797" s="137">
        <f t="shared" si="72"/>
        <v>91</v>
      </c>
      <c r="O797" s="132">
        <f t="shared" si="73"/>
        <v>13.65</v>
      </c>
      <c r="P797" s="130">
        <f t="shared" si="74"/>
        <v>89.6629868421053</v>
      </c>
      <c r="Q797" s="132">
        <v>2</v>
      </c>
      <c r="R797" s="132"/>
      <c r="S797" s="130">
        <f t="shared" si="75"/>
        <v>87.6629868421053</v>
      </c>
      <c r="T797" s="132">
        <v>12</v>
      </c>
      <c r="U797" s="132"/>
      <c r="V797" s="147"/>
    </row>
    <row r="798" spans="1:22">
      <c r="A798" s="4" t="s">
        <v>684</v>
      </c>
      <c r="B798" s="128">
        <v>84.774</v>
      </c>
      <c r="C798" s="129"/>
      <c r="D798" s="128">
        <f t="shared" si="67"/>
        <v>84.774</v>
      </c>
      <c r="E798" s="130">
        <f t="shared" si="68"/>
        <v>16.9548</v>
      </c>
      <c r="F798" s="128">
        <v>87.33</v>
      </c>
      <c r="G798" s="131">
        <f t="shared" si="69"/>
        <v>43.665</v>
      </c>
      <c r="H798" s="130">
        <v>90.842</v>
      </c>
      <c r="I798" s="129">
        <v>8</v>
      </c>
      <c r="J798" s="135">
        <f t="shared" si="70"/>
        <v>98.842</v>
      </c>
      <c r="K798" s="130">
        <f t="shared" si="71"/>
        <v>14.8263</v>
      </c>
      <c r="L798" s="136">
        <v>80</v>
      </c>
      <c r="M798" s="129">
        <v>46</v>
      </c>
      <c r="N798" s="137">
        <f t="shared" si="72"/>
        <v>126</v>
      </c>
      <c r="O798" s="132">
        <f t="shared" si="73"/>
        <v>18.9</v>
      </c>
      <c r="P798" s="130">
        <f t="shared" si="74"/>
        <v>94.3461</v>
      </c>
      <c r="Q798" s="132">
        <v>7</v>
      </c>
      <c r="R798" s="132"/>
      <c r="S798" s="130">
        <f t="shared" si="75"/>
        <v>87.3461</v>
      </c>
      <c r="T798" s="132">
        <v>13</v>
      </c>
      <c r="U798" s="148"/>
      <c r="V798" s="147"/>
    </row>
    <row r="799" spans="1:22">
      <c r="A799" s="4" t="s">
        <v>685</v>
      </c>
      <c r="B799" s="128">
        <v>87.156</v>
      </c>
      <c r="C799" s="129"/>
      <c r="D799" s="128">
        <f t="shared" si="67"/>
        <v>87.156</v>
      </c>
      <c r="E799" s="130">
        <f t="shared" si="68"/>
        <v>17.4312</v>
      </c>
      <c r="F799" s="128">
        <v>85.2</v>
      </c>
      <c r="G799" s="131">
        <f t="shared" si="69"/>
        <v>42.6</v>
      </c>
      <c r="H799" s="130">
        <v>88.42</v>
      </c>
      <c r="I799" s="129">
        <v>7</v>
      </c>
      <c r="J799" s="135">
        <f t="shared" si="70"/>
        <v>95.42</v>
      </c>
      <c r="K799" s="130">
        <f t="shared" si="71"/>
        <v>14.313</v>
      </c>
      <c r="L799" s="136">
        <v>80</v>
      </c>
      <c r="M799" s="129">
        <v>6</v>
      </c>
      <c r="N799" s="137">
        <f t="shared" si="72"/>
        <v>86</v>
      </c>
      <c r="O799" s="132">
        <f t="shared" si="73"/>
        <v>12.9</v>
      </c>
      <c r="P799" s="130">
        <f t="shared" si="74"/>
        <v>87.2442</v>
      </c>
      <c r="Q799" s="132"/>
      <c r="R799" s="132"/>
      <c r="S799" s="130">
        <f t="shared" si="75"/>
        <v>87.2442</v>
      </c>
      <c r="T799" s="132">
        <v>14</v>
      </c>
      <c r="U799" s="132"/>
      <c r="V799" s="147"/>
    </row>
    <row r="800" spans="1:22">
      <c r="A800" s="4" t="s">
        <v>686</v>
      </c>
      <c r="B800" s="128">
        <v>85.492</v>
      </c>
      <c r="C800" s="129"/>
      <c r="D800" s="128">
        <f t="shared" si="67"/>
        <v>85.492</v>
      </c>
      <c r="E800" s="130">
        <f t="shared" si="68"/>
        <v>17.0984</v>
      </c>
      <c r="F800" s="128">
        <v>86.038947368421</v>
      </c>
      <c r="G800" s="131">
        <f t="shared" si="69"/>
        <v>43.0194736842105</v>
      </c>
      <c r="H800" s="130">
        <v>87.7376666666667</v>
      </c>
      <c r="I800" s="129">
        <v>6</v>
      </c>
      <c r="J800" s="135">
        <f t="shared" si="70"/>
        <v>93.7376666666667</v>
      </c>
      <c r="K800" s="130">
        <f t="shared" si="71"/>
        <v>14.06065</v>
      </c>
      <c r="L800" s="136">
        <v>80</v>
      </c>
      <c r="M800" s="129">
        <v>15</v>
      </c>
      <c r="N800" s="137">
        <f t="shared" si="72"/>
        <v>95</v>
      </c>
      <c r="O800" s="132">
        <f t="shared" si="73"/>
        <v>14.25</v>
      </c>
      <c r="P800" s="130">
        <f t="shared" si="74"/>
        <v>88.4285236842105</v>
      </c>
      <c r="Q800" s="132">
        <v>2</v>
      </c>
      <c r="R800" s="132"/>
      <c r="S800" s="130">
        <f t="shared" si="75"/>
        <v>86.4285236842105</v>
      </c>
      <c r="T800" s="132">
        <v>15</v>
      </c>
      <c r="U800" s="132"/>
      <c r="V800" s="147"/>
    </row>
    <row r="801" spans="1:22">
      <c r="A801" s="4" t="s">
        <v>687</v>
      </c>
      <c r="B801" s="128">
        <v>86.81</v>
      </c>
      <c r="C801" s="129"/>
      <c r="D801" s="128">
        <f t="shared" si="67"/>
        <v>86.81</v>
      </c>
      <c r="E801" s="130">
        <f t="shared" si="68"/>
        <v>17.362</v>
      </c>
      <c r="F801" s="128">
        <v>82.2173684210526</v>
      </c>
      <c r="G801" s="131">
        <f t="shared" si="69"/>
        <v>41.1086842105263</v>
      </c>
      <c r="H801" s="130">
        <v>87.9896666666667</v>
      </c>
      <c r="I801" s="129">
        <v>4</v>
      </c>
      <c r="J801" s="135">
        <f t="shared" si="70"/>
        <v>91.9896666666667</v>
      </c>
      <c r="K801" s="130">
        <f t="shared" si="71"/>
        <v>13.79845</v>
      </c>
      <c r="L801" s="136">
        <v>80</v>
      </c>
      <c r="M801" s="129">
        <v>14</v>
      </c>
      <c r="N801" s="137">
        <f t="shared" si="72"/>
        <v>94</v>
      </c>
      <c r="O801" s="132">
        <f t="shared" si="73"/>
        <v>14.1</v>
      </c>
      <c r="P801" s="130">
        <f t="shared" si="74"/>
        <v>86.3691342105263</v>
      </c>
      <c r="Q801" s="132"/>
      <c r="R801" s="132"/>
      <c r="S801" s="130">
        <f t="shared" si="75"/>
        <v>86.3691342105263</v>
      </c>
      <c r="T801" s="132">
        <v>16</v>
      </c>
      <c r="U801" s="132"/>
      <c r="V801" s="147"/>
    </row>
    <row r="802" spans="1:22">
      <c r="A802" s="4" t="s">
        <v>688</v>
      </c>
      <c r="B802" s="128">
        <v>87.518</v>
      </c>
      <c r="C802" s="129"/>
      <c r="D802" s="128">
        <f t="shared" si="67"/>
        <v>87.518</v>
      </c>
      <c r="E802" s="130">
        <f t="shared" si="68"/>
        <v>17.5036</v>
      </c>
      <c r="F802" s="128">
        <v>85.0563157894737</v>
      </c>
      <c r="G802" s="131">
        <f t="shared" si="69"/>
        <v>42.5281578947369</v>
      </c>
      <c r="H802" s="130">
        <v>89.4653333333333</v>
      </c>
      <c r="I802" s="129">
        <v>4</v>
      </c>
      <c r="J802" s="135">
        <f t="shared" si="70"/>
        <v>93.4653333333333</v>
      </c>
      <c r="K802" s="130">
        <f t="shared" si="71"/>
        <v>14.0198</v>
      </c>
      <c r="L802" s="136">
        <v>80</v>
      </c>
      <c r="M802" s="129">
        <v>2</v>
      </c>
      <c r="N802" s="137">
        <f t="shared" si="72"/>
        <v>82</v>
      </c>
      <c r="O802" s="132">
        <f t="shared" si="73"/>
        <v>12.3</v>
      </c>
      <c r="P802" s="130">
        <f t="shared" si="74"/>
        <v>86.3515578947368</v>
      </c>
      <c r="Q802" s="132"/>
      <c r="R802" s="132"/>
      <c r="S802" s="130">
        <f t="shared" si="75"/>
        <v>86.3515578947368</v>
      </c>
      <c r="T802" s="132">
        <v>17</v>
      </c>
      <c r="U802" s="132"/>
      <c r="V802" s="147"/>
    </row>
    <row r="803" spans="1:22">
      <c r="A803" s="4" t="s">
        <v>689</v>
      </c>
      <c r="B803" s="128">
        <v>88.088</v>
      </c>
      <c r="C803" s="129"/>
      <c r="D803" s="128">
        <f t="shared" si="67"/>
        <v>88.088</v>
      </c>
      <c r="E803" s="130">
        <f t="shared" si="68"/>
        <v>17.6176</v>
      </c>
      <c r="F803" s="128">
        <v>83.5236842105263</v>
      </c>
      <c r="G803" s="131">
        <f t="shared" si="69"/>
        <v>41.7618421052631</v>
      </c>
      <c r="H803" s="130">
        <v>90.7346666666667</v>
      </c>
      <c r="I803" s="129">
        <v>4</v>
      </c>
      <c r="J803" s="135">
        <f t="shared" si="70"/>
        <v>94.7346666666667</v>
      </c>
      <c r="K803" s="130">
        <f t="shared" si="71"/>
        <v>14.2102</v>
      </c>
      <c r="L803" s="136">
        <v>80</v>
      </c>
      <c r="M803" s="129">
        <v>5</v>
      </c>
      <c r="N803" s="137">
        <f t="shared" si="72"/>
        <v>85</v>
      </c>
      <c r="O803" s="132">
        <f t="shared" si="73"/>
        <v>12.75</v>
      </c>
      <c r="P803" s="130">
        <f t="shared" si="74"/>
        <v>86.3396421052632</v>
      </c>
      <c r="Q803" s="132"/>
      <c r="R803" s="132"/>
      <c r="S803" s="130">
        <f t="shared" si="75"/>
        <v>86.3396421052632</v>
      </c>
      <c r="T803" s="132">
        <v>18</v>
      </c>
      <c r="U803" s="132"/>
      <c r="V803" s="147"/>
    </row>
    <row r="804" spans="1:22">
      <c r="A804" s="4" t="s">
        <v>690</v>
      </c>
      <c r="B804" s="128">
        <v>85.406</v>
      </c>
      <c r="C804" s="129"/>
      <c r="D804" s="128">
        <f t="shared" si="67"/>
        <v>85.406</v>
      </c>
      <c r="E804" s="130">
        <f t="shared" si="68"/>
        <v>17.0812</v>
      </c>
      <c r="F804" s="128">
        <v>79.5968421052632</v>
      </c>
      <c r="G804" s="131">
        <f t="shared" si="69"/>
        <v>39.7984210526316</v>
      </c>
      <c r="H804" s="130">
        <v>91.2996666666667</v>
      </c>
      <c r="I804" s="129">
        <v>9</v>
      </c>
      <c r="J804" s="135">
        <f t="shared" si="70"/>
        <v>100.299666666667</v>
      </c>
      <c r="K804" s="130">
        <f t="shared" si="71"/>
        <v>15.04495</v>
      </c>
      <c r="L804" s="136">
        <v>80</v>
      </c>
      <c r="M804" s="129">
        <v>16</v>
      </c>
      <c r="N804" s="137">
        <f t="shared" si="72"/>
        <v>96</v>
      </c>
      <c r="O804" s="132">
        <f t="shared" si="73"/>
        <v>14.4</v>
      </c>
      <c r="P804" s="130">
        <f t="shared" si="74"/>
        <v>86.3245710526316</v>
      </c>
      <c r="Q804" s="132">
        <v>1</v>
      </c>
      <c r="R804" s="132"/>
      <c r="S804" s="130">
        <f t="shared" si="75"/>
        <v>85.3245710526316</v>
      </c>
      <c r="T804" s="132">
        <v>19</v>
      </c>
      <c r="U804" s="132"/>
      <c r="V804" s="147"/>
    </row>
    <row r="805" spans="1:22">
      <c r="A805" s="4" t="s">
        <v>691</v>
      </c>
      <c r="B805" s="128">
        <v>90.422</v>
      </c>
      <c r="C805" s="129"/>
      <c r="D805" s="128">
        <f t="shared" si="67"/>
        <v>90.422</v>
      </c>
      <c r="E805" s="130">
        <f t="shared" si="68"/>
        <v>18.0844</v>
      </c>
      <c r="F805" s="128">
        <v>81.32</v>
      </c>
      <c r="G805" s="131">
        <f t="shared" si="69"/>
        <v>40.66</v>
      </c>
      <c r="H805" s="130">
        <v>88.2025</v>
      </c>
      <c r="I805" s="129">
        <v>4</v>
      </c>
      <c r="J805" s="135">
        <f t="shared" si="70"/>
        <v>92.2025</v>
      </c>
      <c r="K805" s="130">
        <f t="shared" si="71"/>
        <v>13.830375</v>
      </c>
      <c r="L805" s="136">
        <v>80</v>
      </c>
      <c r="M805" s="129">
        <v>11</v>
      </c>
      <c r="N805" s="137">
        <f t="shared" si="72"/>
        <v>91</v>
      </c>
      <c r="O805" s="132">
        <f t="shared" si="73"/>
        <v>13.65</v>
      </c>
      <c r="P805" s="130">
        <f t="shared" si="74"/>
        <v>86.224775</v>
      </c>
      <c r="Q805" s="132">
        <v>1</v>
      </c>
      <c r="R805" s="132"/>
      <c r="S805" s="130">
        <f t="shared" si="75"/>
        <v>85.224775</v>
      </c>
      <c r="T805" s="132">
        <v>20</v>
      </c>
      <c r="U805" s="132"/>
      <c r="V805" s="147"/>
    </row>
    <row r="806" spans="1:22">
      <c r="A806" s="4" t="s">
        <v>692</v>
      </c>
      <c r="B806" s="128">
        <v>93.868</v>
      </c>
      <c r="C806" s="129"/>
      <c r="D806" s="128">
        <f t="shared" si="67"/>
        <v>93.868</v>
      </c>
      <c r="E806" s="130">
        <f t="shared" si="68"/>
        <v>18.7736</v>
      </c>
      <c r="F806" s="128">
        <v>89.4226315789474</v>
      </c>
      <c r="G806" s="131">
        <f t="shared" si="69"/>
        <v>44.7113157894737</v>
      </c>
      <c r="H806" s="130">
        <v>91.182</v>
      </c>
      <c r="I806" s="129">
        <v>8</v>
      </c>
      <c r="J806" s="135">
        <f t="shared" si="70"/>
        <v>99.182</v>
      </c>
      <c r="K806" s="130">
        <f t="shared" si="71"/>
        <v>14.8773</v>
      </c>
      <c r="L806" s="136">
        <v>80</v>
      </c>
      <c r="M806" s="129">
        <v>17</v>
      </c>
      <c r="N806" s="137">
        <f t="shared" si="72"/>
        <v>97</v>
      </c>
      <c r="O806" s="132">
        <f t="shared" si="73"/>
        <v>14.55</v>
      </c>
      <c r="P806" s="130">
        <f t="shared" si="74"/>
        <v>92.9122157894737</v>
      </c>
      <c r="Q806" s="132">
        <v>8</v>
      </c>
      <c r="R806" s="132"/>
      <c r="S806" s="130">
        <f t="shared" si="75"/>
        <v>84.9122157894737</v>
      </c>
      <c r="T806" s="132">
        <v>21</v>
      </c>
      <c r="U806" s="132"/>
      <c r="V806" s="147"/>
    </row>
    <row r="807" spans="1:22">
      <c r="A807" s="4" t="s">
        <v>693</v>
      </c>
      <c r="B807" s="128">
        <v>90.798</v>
      </c>
      <c r="C807" s="129"/>
      <c r="D807" s="128">
        <f t="shared" si="67"/>
        <v>90.798</v>
      </c>
      <c r="E807" s="130">
        <f t="shared" si="68"/>
        <v>18.1596</v>
      </c>
      <c r="F807" s="128">
        <v>88.5152631578947</v>
      </c>
      <c r="G807" s="131">
        <f t="shared" si="69"/>
        <v>44.2576315789473</v>
      </c>
      <c r="H807" s="130">
        <v>91.7653333333333</v>
      </c>
      <c r="I807" s="129">
        <v>7</v>
      </c>
      <c r="J807" s="135">
        <f t="shared" si="70"/>
        <v>98.7653333333333</v>
      </c>
      <c r="K807" s="130">
        <f t="shared" si="71"/>
        <v>14.8148</v>
      </c>
      <c r="L807" s="136">
        <v>80</v>
      </c>
      <c r="M807" s="129">
        <v>11</v>
      </c>
      <c r="N807" s="137">
        <f t="shared" si="72"/>
        <v>91</v>
      </c>
      <c r="O807" s="132">
        <f t="shared" si="73"/>
        <v>13.65</v>
      </c>
      <c r="P807" s="130">
        <f t="shared" si="74"/>
        <v>90.8820315789473</v>
      </c>
      <c r="Q807" s="132">
        <v>5</v>
      </c>
      <c r="R807" s="132">
        <v>1</v>
      </c>
      <c r="S807" s="130">
        <f t="shared" si="75"/>
        <v>84.8820315789473</v>
      </c>
      <c r="T807" s="132">
        <v>22</v>
      </c>
      <c r="U807" s="132"/>
      <c r="V807" s="147"/>
    </row>
    <row r="808" spans="1:22">
      <c r="A808" s="4" t="s">
        <v>694</v>
      </c>
      <c r="B808" s="128">
        <v>89.976</v>
      </c>
      <c r="C808" s="129"/>
      <c r="D808" s="128">
        <f t="shared" si="67"/>
        <v>89.976</v>
      </c>
      <c r="E808" s="130">
        <f t="shared" si="68"/>
        <v>17.9952</v>
      </c>
      <c r="F808" s="128">
        <v>85.9884210526316</v>
      </c>
      <c r="G808" s="131">
        <f t="shared" si="69"/>
        <v>42.9942105263158</v>
      </c>
      <c r="H808" s="130">
        <v>88.4733333333333</v>
      </c>
      <c r="I808" s="129">
        <v>4</v>
      </c>
      <c r="J808" s="135">
        <f t="shared" si="70"/>
        <v>92.4733333333333</v>
      </c>
      <c r="K808" s="130">
        <f t="shared" si="71"/>
        <v>13.871</v>
      </c>
      <c r="L808" s="136">
        <v>80</v>
      </c>
      <c r="M808" s="129"/>
      <c r="N808" s="137">
        <f t="shared" si="72"/>
        <v>80</v>
      </c>
      <c r="O808" s="132">
        <f t="shared" si="73"/>
        <v>12</v>
      </c>
      <c r="P808" s="130">
        <f t="shared" si="74"/>
        <v>86.8604105263158</v>
      </c>
      <c r="Q808" s="132">
        <v>2</v>
      </c>
      <c r="R808" s="132"/>
      <c r="S808" s="130">
        <f t="shared" si="75"/>
        <v>84.8604105263158</v>
      </c>
      <c r="T808" s="132">
        <v>23</v>
      </c>
      <c r="U808" s="132"/>
      <c r="V808" s="147"/>
    </row>
    <row r="809" spans="1:22">
      <c r="A809" s="4" t="s">
        <v>695</v>
      </c>
      <c r="B809" s="128">
        <v>88.644</v>
      </c>
      <c r="C809" s="129"/>
      <c r="D809" s="128">
        <f t="shared" si="67"/>
        <v>88.644</v>
      </c>
      <c r="E809" s="130">
        <f t="shared" si="68"/>
        <v>17.7288</v>
      </c>
      <c r="F809" s="128">
        <v>82.3863157894737</v>
      </c>
      <c r="G809" s="131">
        <f t="shared" si="69"/>
        <v>41.1931578947368</v>
      </c>
      <c r="H809" s="130">
        <v>88.1093333333333</v>
      </c>
      <c r="I809" s="129">
        <v>4</v>
      </c>
      <c r="J809" s="135">
        <f t="shared" si="70"/>
        <v>92.1093333333333</v>
      </c>
      <c r="K809" s="130">
        <f t="shared" si="71"/>
        <v>13.8164</v>
      </c>
      <c r="L809" s="136">
        <v>80</v>
      </c>
      <c r="M809" s="129"/>
      <c r="N809" s="137">
        <f t="shared" si="72"/>
        <v>80</v>
      </c>
      <c r="O809" s="132">
        <f t="shared" si="73"/>
        <v>12</v>
      </c>
      <c r="P809" s="130">
        <f t="shared" si="74"/>
        <v>84.7383578947369</v>
      </c>
      <c r="Q809" s="132"/>
      <c r="R809" s="132"/>
      <c r="S809" s="130">
        <f t="shared" si="75"/>
        <v>84.7383578947369</v>
      </c>
      <c r="T809" s="132">
        <v>24</v>
      </c>
      <c r="U809" s="132"/>
      <c r="V809" s="147"/>
    </row>
    <row r="810" spans="1:22">
      <c r="A810" s="4" t="s">
        <v>696</v>
      </c>
      <c r="B810" s="128">
        <v>86.512</v>
      </c>
      <c r="C810" s="129"/>
      <c r="D810" s="128">
        <f t="shared" si="67"/>
        <v>86.512</v>
      </c>
      <c r="E810" s="130">
        <f t="shared" si="68"/>
        <v>17.3024</v>
      </c>
      <c r="F810" s="128">
        <v>84.5442105263158</v>
      </c>
      <c r="G810" s="131">
        <f t="shared" si="69"/>
        <v>42.2721052631579</v>
      </c>
      <c r="H810" s="130">
        <v>88.7223333333333</v>
      </c>
      <c r="I810" s="129">
        <v>8</v>
      </c>
      <c r="J810" s="135">
        <f t="shared" si="70"/>
        <v>96.7223333333333</v>
      </c>
      <c r="K810" s="130">
        <f t="shared" si="71"/>
        <v>14.50835</v>
      </c>
      <c r="L810" s="136">
        <v>80</v>
      </c>
      <c r="M810" s="129">
        <v>31</v>
      </c>
      <c r="N810" s="137">
        <f t="shared" si="72"/>
        <v>111</v>
      </c>
      <c r="O810" s="132">
        <f t="shared" si="73"/>
        <v>16.65</v>
      </c>
      <c r="P810" s="130">
        <f t="shared" si="74"/>
        <v>90.7328552631579</v>
      </c>
      <c r="Q810" s="132">
        <v>5</v>
      </c>
      <c r="R810" s="132">
        <v>1</v>
      </c>
      <c r="S810" s="130">
        <f t="shared" si="75"/>
        <v>84.7328552631579</v>
      </c>
      <c r="T810" s="132">
        <v>25</v>
      </c>
      <c r="U810" s="132"/>
      <c r="V810" s="147"/>
    </row>
    <row r="811" spans="1:22">
      <c r="A811" s="4" t="s">
        <v>697</v>
      </c>
      <c r="B811" s="128">
        <v>86.172</v>
      </c>
      <c r="C811" s="129"/>
      <c r="D811" s="128">
        <f t="shared" si="67"/>
        <v>86.172</v>
      </c>
      <c r="E811" s="130">
        <f t="shared" si="68"/>
        <v>17.2344</v>
      </c>
      <c r="F811" s="128">
        <v>83.7042105263158</v>
      </c>
      <c r="G811" s="131">
        <f t="shared" si="69"/>
        <v>41.8521052631579</v>
      </c>
      <c r="H811" s="130">
        <v>84.626</v>
      </c>
      <c r="I811" s="129">
        <v>4</v>
      </c>
      <c r="J811" s="135">
        <f t="shared" si="70"/>
        <v>88.626</v>
      </c>
      <c r="K811" s="130">
        <f t="shared" si="71"/>
        <v>13.2939</v>
      </c>
      <c r="L811" s="136">
        <v>80</v>
      </c>
      <c r="M811" s="129"/>
      <c r="N811" s="137">
        <f t="shared" si="72"/>
        <v>80</v>
      </c>
      <c r="O811" s="132">
        <f t="shared" si="73"/>
        <v>12</v>
      </c>
      <c r="P811" s="130">
        <f t="shared" si="74"/>
        <v>84.3804052631579</v>
      </c>
      <c r="Q811" s="132"/>
      <c r="R811" s="132"/>
      <c r="S811" s="130">
        <f t="shared" si="75"/>
        <v>84.3804052631579</v>
      </c>
      <c r="T811" s="132">
        <v>26</v>
      </c>
      <c r="U811" s="132"/>
      <c r="V811" s="147"/>
    </row>
    <row r="812" spans="1:22">
      <c r="A812" s="4" t="s">
        <v>698</v>
      </c>
      <c r="B812" s="128">
        <v>85.272</v>
      </c>
      <c r="C812" s="129">
        <v>1.5</v>
      </c>
      <c r="D812" s="128">
        <f t="shared" si="67"/>
        <v>86.772</v>
      </c>
      <c r="E812" s="130">
        <f t="shared" si="68"/>
        <v>17.3544</v>
      </c>
      <c r="F812" s="128">
        <v>79.0057894736842</v>
      </c>
      <c r="G812" s="131">
        <f t="shared" si="69"/>
        <v>39.5028947368421</v>
      </c>
      <c r="H812" s="130">
        <v>85.77</v>
      </c>
      <c r="I812" s="129">
        <v>4</v>
      </c>
      <c r="J812" s="135">
        <f t="shared" si="70"/>
        <v>89.77</v>
      </c>
      <c r="K812" s="130">
        <f t="shared" si="71"/>
        <v>13.4655</v>
      </c>
      <c r="L812" s="136">
        <v>80</v>
      </c>
      <c r="M812" s="129">
        <v>24</v>
      </c>
      <c r="N812" s="137">
        <f t="shared" si="72"/>
        <v>104</v>
      </c>
      <c r="O812" s="132">
        <f t="shared" si="73"/>
        <v>15.6</v>
      </c>
      <c r="P812" s="130">
        <f t="shared" si="74"/>
        <v>85.9227947368421</v>
      </c>
      <c r="Q812" s="132">
        <v>2</v>
      </c>
      <c r="R812" s="132"/>
      <c r="S812" s="130">
        <f t="shared" si="75"/>
        <v>83.9227947368421</v>
      </c>
      <c r="T812" s="132">
        <v>27</v>
      </c>
      <c r="U812" s="132"/>
      <c r="V812" s="147"/>
    </row>
    <row r="813" spans="1:22">
      <c r="A813" s="4" t="s">
        <v>699</v>
      </c>
      <c r="B813" s="128">
        <v>91.852</v>
      </c>
      <c r="C813" s="129"/>
      <c r="D813" s="128">
        <f t="shared" si="67"/>
        <v>91.852</v>
      </c>
      <c r="E813" s="130">
        <f t="shared" si="68"/>
        <v>18.3704</v>
      </c>
      <c r="F813" s="128">
        <v>88.2521052631579</v>
      </c>
      <c r="G813" s="131">
        <f t="shared" si="69"/>
        <v>44.126052631579</v>
      </c>
      <c r="H813" s="130">
        <v>90.6343333333333</v>
      </c>
      <c r="I813" s="129">
        <v>8</v>
      </c>
      <c r="J813" s="135">
        <f t="shared" si="70"/>
        <v>98.6343333333333</v>
      </c>
      <c r="K813" s="130">
        <f t="shared" si="71"/>
        <v>14.79515</v>
      </c>
      <c r="L813" s="136">
        <v>80</v>
      </c>
      <c r="M813" s="129">
        <v>17</v>
      </c>
      <c r="N813" s="137">
        <f t="shared" si="72"/>
        <v>97</v>
      </c>
      <c r="O813" s="132">
        <f t="shared" si="73"/>
        <v>14.55</v>
      </c>
      <c r="P813" s="130">
        <f t="shared" si="74"/>
        <v>91.8416026315789</v>
      </c>
      <c r="Q813" s="132">
        <v>8</v>
      </c>
      <c r="R813" s="132"/>
      <c r="S813" s="130">
        <f t="shared" si="75"/>
        <v>83.8416026315789</v>
      </c>
      <c r="T813" s="132">
        <v>28</v>
      </c>
      <c r="U813" s="132"/>
      <c r="V813" s="147"/>
    </row>
    <row r="814" spans="1:22">
      <c r="A814" s="4" t="s">
        <v>700</v>
      </c>
      <c r="B814" s="128">
        <v>86.458</v>
      </c>
      <c r="C814" s="129"/>
      <c r="D814" s="128">
        <f t="shared" si="67"/>
        <v>86.458</v>
      </c>
      <c r="E814" s="130">
        <f t="shared" si="68"/>
        <v>17.2916</v>
      </c>
      <c r="F814" s="128">
        <v>81.1</v>
      </c>
      <c r="G814" s="131">
        <f t="shared" si="69"/>
        <v>40.55</v>
      </c>
      <c r="H814" s="130">
        <v>87.555</v>
      </c>
      <c r="I814" s="129">
        <v>4</v>
      </c>
      <c r="J814" s="135">
        <f t="shared" si="70"/>
        <v>91.555</v>
      </c>
      <c r="K814" s="130">
        <f t="shared" si="71"/>
        <v>13.73325</v>
      </c>
      <c r="L814" s="136">
        <v>80</v>
      </c>
      <c r="M814" s="132">
        <v>6</v>
      </c>
      <c r="N814" s="137">
        <f t="shared" si="72"/>
        <v>86</v>
      </c>
      <c r="O814" s="132">
        <f t="shared" si="73"/>
        <v>12.9</v>
      </c>
      <c r="P814" s="130">
        <f t="shared" si="74"/>
        <v>84.47485</v>
      </c>
      <c r="Q814" s="132">
        <v>1</v>
      </c>
      <c r="R814" s="132"/>
      <c r="S814" s="130">
        <f t="shared" si="75"/>
        <v>83.47485</v>
      </c>
      <c r="T814" s="132">
        <v>29</v>
      </c>
      <c r="U814" s="132"/>
      <c r="V814" s="147"/>
    </row>
    <row r="815" spans="1:22">
      <c r="A815" s="4" t="s">
        <v>701</v>
      </c>
      <c r="B815" s="128">
        <v>86.934</v>
      </c>
      <c r="C815" s="129">
        <v>1</v>
      </c>
      <c r="D815" s="128">
        <f t="shared" si="67"/>
        <v>87.934</v>
      </c>
      <c r="E815" s="130">
        <f t="shared" si="68"/>
        <v>17.5868</v>
      </c>
      <c r="F815" s="128">
        <v>82.1073684210526</v>
      </c>
      <c r="G815" s="131">
        <f t="shared" si="69"/>
        <v>41.0536842105263</v>
      </c>
      <c r="H815" s="130">
        <v>87.745</v>
      </c>
      <c r="I815" s="129">
        <v>6</v>
      </c>
      <c r="J815" s="135">
        <f t="shared" si="70"/>
        <v>93.745</v>
      </c>
      <c r="K815" s="130">
        <f t="shared" si="71"/>
        <v>14.06175</v>
      </c>
      <c r="L815" s="136">
        <v>80</v>
      </c>
      <c r="M815" s="129">
        <v>18</v>
      </c>
      <c r="N815" s="137">
        <f t="shared" si="72"/>
        <v>98</v>
      </c>
      <c r="O815" s="132">
        <f t="shared" si="73"/>
        <v>14.7</v>
      </c>
      <c r="P815" s="130">
        <f t="shared" si="74"/>
        <v>87.4022342105263</v>
      </c>
      <c r="Q815" s="132">
        <v>4</v>
      </c>
      <c r="R815" s="132"/>
      <c r="S815" s="130">
        <f t="shared" si="75"/>
        <v>83.4022342105263</v>
      </c>
      <c r="T815" s="132">
        <v>30</v>
      </c>
      <c r="U815" s="132"/>
      <c r="V815" s="147"/>
    </row>
    <row r="816" spans="1:22">
      <c r="A816" s="4" t="s">
        <v>702</v>
      </c>
      <c r="B816" s="128">
        <v>90.758</v>
      </c>
      <c r="C816" s="129"/>
      <c r="D816" s="128">
        <f t="shared" si="67"/>
        <v>90.758</v>
      </c>
      <c r="E816" s="130">
        <f t="shared" si="68"/>
        <v>18.1516</v>
      </c>
      <c r="F816" s="128">
        <v>85.3221052631579</v>
      </c>
      <c r="G816" s="131">
        <f t="shared" si="69"/>
        <v>42.6610526315789</v>
      </c>
      <c r="H816" s="130">
        <v>90.8926666666667</v>
      </c>
      <c r="I816" s="129">
        <v>4</v>
      </c>
      <c r="J816" s="135">
        <f t="shared" si="70"/>
        <v>94.8926666666667</v>
      </c>
      <c r="K816" s="130">
        <f t="shared" si="71"/>
        <v>14.2339</v>
      </c>
      <c r="L816" s="136">
        <v>80</v>
      </c>
      <c r="M816" s="129">
        <v>2</v>
      </c>
      <c r="N816" s="137">
        <f t="shared" si="72"/>
        <v>82</v>
      </c>
      <c r="O816" s="132">
        <f t="shared" si="73"/>
        <v>12.3</v>
      </c>
      <c r="P816" s="130">
        <f t="shared" si="74"/>
        <v>87.3465526315789</v>
      </c>
      <c r="Q816" s="132">
        <v>4</v>
      </c>
      <c r="R816" s="132"/>
      <c r="S816" s="130">
        <f t="shared" si="75"/>
        <v>83.3465526315789</v>
      </c>
      <c r="T816" s="132">
        <v>31</v>
      </c>
      <c r="U816" s="132"/>
      <c r="V816" s="147"/>
    </row>
    <row r="817" spans="1:22">
      <c r="A817" s="4" t="s">
        <v>703</v>
      </c>
      <c r="B817" s="128">
        <v>89.694</v>
      </c>
      <c r="C817" s="129"/>
      <c r="D817" s="128">
        <f t="shared" si="67"/>
        <v>89.694</v>
      </c>
      <c r="E817" s="130">
        <f t="shared" si="68"/>
        <v>17.9388</v>
      </c>
      <c r="F817" s="128">
        <v>82.7873684210526</v>
      </c>
      <c r="G817" s="131">
        <f t="shared" si="69"/>
        <v>41.3936842105263</v>
      </c>
      <c r="H817" s="130">
        <v>88.0876666666667</v>
      </c>
      <c r="I817" s="129">
        <v>4</v>
      </c>
      <c r="J817" s="135">
        <f t="shared" si="70"/>
        <v>92.0876666666667</v>
      </c>
      <c r="K817" s="130">
        <f t="shared" si="71"/>
        <v>13.81315</v>
      </c>
      <c r="L817" s="136">
        <v>80</v>
      </c>
      <c r="M817" s="129"/>
      <c r="N817" s="137">
        <f t="shared" si="72"/>
        <v>80</v>
      </c>
      <c r="O817" s="132">
        <f t="shared" si="73"/>
        <v>12</v>
      </c>
      <c r="P817" s="130">
        <f t="shared" si="74"/>
        <v>85.1456342105263</v>
      </c>
      <c r="Q817" s="132">
        <v>2</v>
      </c>
      <c r="R817" s="132"/>
      <c r="S817" s="130">
        <f t="shared" si="75"/>
        <v>83.1456342105263</v>
      </c>
      <c r="T817" s="132">
        <v>32</v>
      </c>
      <c r="U817" s="132"/>
      <c r="V817" s="147"/>
    </row>
    <row r="818" spans="1:22">
      <c r="A818" s="4" t="s">
        <v>704</v>
      </c>
      <c r="B818" s="128">
        <v>82.212</v>
      </c>
      <c r="C818" s="129"/>
      <c r="D818" s="128">
        <f t="shared" si="67"/>
        <v>82.212</v>
      </c>
      <c r="E818" s="130">
        <f t="shared" si="68"/>
        <v>16.4424</v>
      </c>
      <c r="F818" s="128">
        <v>82.0073684210526</v>
      </c>
      <c r="G818" s="131">
        <f t="shared" si="69"/>
        <v>41.0036842105263</v>
      </c>
      <c r="H818" s="130">
        <v>85.6103333333333</v>
      </c>
      <c r="I818" s="129">
        <v>4</v>
      </c>
      <c r="J818" s="135">
        <f t="shared" si="70"/>
        <v>89.6103333333333</v>
      </c>
      <c r="K818" s="130">
        <f t="shared" si="71"/>
        <v>13.44155</v>
      </c>
      <c r="L818" s="136">
        <v>80</v>
      </c>
      <c r="M818" s="129"/>
      <c r="N818" s="137">
        <f t="shared" si="72"/>
        <v>80</v>
      </c>
      <c r="O818" s="132">
        <f t="shared" si="73"/>
        <v>12</v>
      </c>
      <c r="P818" s="130">
        <f t="shared" si="74"/>
        <v>82.8876342105263</v>
      </c>
      <c r="Q818" s="132"/>
      <c r="R818" s="132"/>
      <c r="S818" s="130">
        <f t="shared" si="75"/>
        <v>82.8876342105263</v>
      </c>
      <c r="T818" s="132">
        <v>33</v>
      </c>
      <c r="U818" s="132"/>
      <c r="V818" s="147"/>
    </row>
    <row r="819" spans="1:22">
      <c r="A819" s="4" t="s">
        <v>705</v>
      </c>
      <c r="B819" s="128">
        <v>88.594</v>
      </c>
      <c r="C819" s="129"/>
      <c r="D819" s="128">
        <f t="shared" si="67"/>
        <v>88.594</v>
      </c>
      <c r="E819" s="130">
        <f t="shared" si="68"/>
        <v>17.7188</v>
      </c>
      <c r="F819" s="128">
        <v>87.1963157894737</v>
      </c>
      <c r="G819" s="131">
        <f t="shared" si="69"/>
        <v>43.5981578947369</v>
      </c>
      <c r="H819" s="130">
        <v>91.089</v>
      </c>
      <c r="I819" s="129">
        <v>4</v>
      </c>
      <c r="J819" s="135">
        <f t="shared" si="70"/>
        <v>95.089</v>
      </c>
      <c r="K819" s="130">
        <f t="shared" si="71"/>
        <v>14.26335</v>
      </c>
      <c r="L819" s="136">
        <v>80</v>
      </c>
      <c r="M819" s="129">
        <v>7</v>
      </c>
      <c r="N819" s="137">
        <f t="shared" si="72"/>
        <v>87</v>
      </c>
      <c r="O819" s="132">
        <f t="shared" si="73"/>
        <v>13.05</v>
      </c>
      <c r="P819" s="130">
        <f t="shared" si="74"/>
        <v>88.6303078947368</v>
      </c>
      <c r="Q819" s="132">
        <v>5</v>
      </c>
      <c r="R819" s="132">
        <v>1</v>
      </c>
      <c r="S819" s="130">
        <f t="shared" si="75"/>
        <v>82.6303078947368</v>
      </c>
      <c r="T819" s="132">
        <v>34</v>
      </c>
      <c r="U819" s="132"/>
      <c r="V819" s="147"/>
    </row>
    <row r="820" spans="1:22">
      <c r="A820" s="4" t="s">
        <v>706</v>
      </c>
      <c r="B820" s="128">
        <v>84.29</v>
      </c>
      <c r="C820" s="129"/>
      <c r="D820" s="128">
        <f t="shared" si="67"/>
        <v>84.29</v>
      </c>
      <c r="E820" s="130">
        <f t="shared" si="68"/>
        <v>16.858</v>
      </c>
      <c r="F820" s="128">
        <v>83.9752631578947</v>
      </c>
      <c r="G820" s="131">
        <f t="shared" si="69"/>
        <v>41.9876315789474</v>
      </c>
      <c r="H820" s="130">
        <v>87.2266666666667</v>
      </c>
      <c r="I820" s="129">
        <v>4</v>
      </c>
      <c r="J820" s="135">
        <f t="shared" si="70"/>
        <v>91.2266666666667</v>
      </c>
      <c r="K820" s="130">
        <f t="shared" si="71"/>
        <v>13.684</v>
      </c>
      <c r="L820" s="136">
        <v>80</v>
      </c>
      <c r="M820" s="129"/>
      <c r="N820" s="137">
        <f t="shared" si="72"/>
        <v>80</v>
      </c>
      <c r="O820" s="132">
        <f t="shared" si="73"/>
        <v>12</v>
      </c>
      <c r="P820" s="130">
        <f t="shared" si="74"/>
        <v>84.5296315789473</v>
      </c>
      <c r="Q820" s="132">
        <v>2</v>
      </c>
      <c r="R820" s="132"/>
      <c r="S820" s="130">
        <f t="shared" si="75"/>
        <v>82.5296315789473</v>
      </c>
      <c r="T820" s="132">
        <v>35</v>
      </c>
      <c r="U820" s="132"/>
      <c r="V820" s="147"/>
    </row>
    <row r="821" spans="1:22">
      <c r="A821" s="4" t="s">
        <v>707</v>
      </c>
      <c r="B821" s="128">
        <v>92.716</v>
      </c>
      <c r="C821" s="129"/>
      <c r="D821" s="128">
        <f t="shared" si="67"/>
        <v>92.716</v>
      </c>
      <c r="E821" s="130">
        <f t="shared" si="68"/>
        <v>18.5432</v>
      </c>
      <c r="F821" s="128">
        <v>86.4768421052632</v>
      </c>
      <c r="G821" s="131">
        <f t="shared" si="69"/>
        <v>43.2384210526316</v>
      </c>
      <c r="H821" s="130">
        <v>91.5193333333333</v>
      </c>
      <c r="I821" s="129">
        <v>4</v>
      </c>
      <c r="J821" s="135">
        <f t="shared" si="70"/>
        <v>95.5193333333333</v>
      </c>
      <c r="K821" s="130">
        <f t="shared" si="71"/>
        <v>14.3279</v>
      </c>
      <c r="L821" s="136">
        <v>80</v>
      </c>
      <c r="M821" s="129">
        <v>13</v>
      </c>
      <c r="N821" s="137">
        <f t="shared" si="72"/>
        <v>93</v>
      </c>
      <c r="O821" s="132">
        <f t="shared" si="73"/>
        <v>13.95</v>
      </c>
      <c r="P821" s="130">
        <f t="shared" si="74"/>
        <v>90.0595210526316</v>
      </c>
      <c r="Q821" s="132">
        <v>8</v>
      </c>
      <c r="R821" s="132"/>
      <c r="S821" s="130">
        <f t="shared" si="75"/>
        <v>82.0595210526316</v>
      </c>
      <c r="T821" s="132">
        <v>36</v>
      </c>
      <c r="U821" s="132"/>
      <c r="V821" s="147"/>
    </row>
    <row r="822" spans="1:22">
      <c r="A822" s="4" t="s">
        <v>708</v>
      </c>
      <c r="B822" s="128">
        <v>88.374</v>
      </c>
      <c r="C822" s="129"/>
      <c r="D822" s="128">
        <f t="shared" si="67"/>
        <v>88.374</v>
      </c>
      <c r="E822" s="130">
        <f t="shared" si="68"/>
        <v>17.6748</v>
      </c>
      <c r="F822" s="128">
        <v>85.6584210526316</v>
      </c>
      <c r="G822" s="131">
        <f t="shared" si="69"/>
        <v>42.8292105263158</v>
      </c>
      <c r="H822" s="130">
        <v>87.3313333333333</v>
      </c>
      <c r="I822" s="129">
        <v>4</v>
      </c>
      <c r="J822" s="135">
        <f t="shared" si="70"/>
        <v>91.3313333333333</v>
      </c>
      <c r="K822" s="130">
        <f t="shared" si="71"/>
        <v>13.6997</v>
      </c>
      <c r="L822" s="136">
        <v>80</v>
      </c>
      <c r="M822" s="129">
        <v>9</v>
      </c>
      <c r="N822" s="137">
        <f t="shared" si="72"/>
        <v>89</v>
      </c>
      <c r="O822" s="132">
        <f t="shared" si="73"/>
        <v>13.35</v>
      </c>
      <c r="P822" s="130">
        <f t="shared" si="74"/>
        <v>87.5537105263158</v>
      </c>
      <c r="Q822" s="132">
        <v>5</v>
      </c>
      <c r="R822" s="132">
        <v>1</v>
      </c>
      <c r="S822" s="130">
        <f t="shared" si="75"/>
        <v>81.5537105263158</v>
      </c>
      <c r="T822" s="132">
        <v>37</v>
      </c>
      <c r="U822" s="132"/>
      <c r="V822" s="147"/>
    </row>
    <row r="823" spans="1:22">
      <c r="A823" s="4" t="s">
        <v>709</v>
      </c>
      <c r="B823" s="128">
        <v>86.896</v>
      </c>
      <c r="C823" s="129"/>
      <c r="D823" s="128">
        <f t="shared" si="67"/>
        <v>86.896</v>
      </c>
      <c r="E823" s="130">
        <f t="shared" si="68"/>
        <v>17.3792</v>
      </c>
      <c r="F823" s="128">
        <v>84.1794736842105</v>
      </c>
      <c r="G823" s="131">
        <f t="shared" si="69"/>
        <v>42.0897368421053</v>
      </c>
      <c r="H823" s="130">
        <v>87.8483333333333</v>
      </c>
      <c r="I823" s="129">
        <v>4</v>
      </c>
      <c r="J823" s="135">
        <f t="shared" si="70"/>
        <v>91.8483333333333</v>
      </c>
      <c r="K823" s="130">
        <f t="shared" si="71"/>
        <v>13.77725</v>
      </c>
      <c r="L823" s="136">
        <v>80</v>
      </c>
      <c r="M823" s="129"/>
      <c r="N823" s="137">
        <f t="shared" si="72"/>
        <v>80</v>
      </c>
      <c r="O823" s="132">
        <f t="shared" si="73"/>
        <v>12</v>
      </c>
      <c r="P823" s="130">
        <f t="shared" si="74"/>
        <v>85.2461868421052</v>
      </c>
      <c r="Q823" s="132">
        <v>4</v>
      </c>
      <c r="R823" s="132"/>
      <c r="S823" s="130">
        <f t="shared" si="75"/>
        <v>81.2461868421052</v>
      </c>
      <c r="T823" s="132">
        <v>38</v>
      </c>
      <c r="U823" s="132"/>
      <c r="V823" s="147"/>
    </row>
    <row r="824" spans="1:22">
      <c r="A824" s="4" t="s">
        <v>710</v>
      </c>
      <c r="B824" s="128">
        <v>85.578</v>
      </c>
      <c r="C824" s="129"/>
      <c r="D824" s="128">
        <f t="shared" si="67"/>
        <v>85.578</v>
      </c>
      <c r="E824" s="130">
        <f t="shared" si="68"/>
        <v>17.1156</v>
      </c>
      <c r="F824" s="128">
        <v>80.6357894736842</v>
      </c>
      <c r="G824" s="131">
        <f t="shared" si="69"/>
        <v>40.3178947368421</v>
      </c>
      <c r="H824" s="130">
        <v>86.9956666666667</v>
      </c>
      <c r="I824" s="129">
        <v>4</v>
      </c>
      <c r="J824" s="135">
        <f t="shared" si="70"/>
        <v>90.9956666666667</v>
      </c>
      <c r="K824" s="130">
        <f t="shared" si="71"/>
        <v>13.64935</v>
      </c>
      <c r="L824" s="136">
        <v>80</v>
      </c>
      <c r="M824" s="132"/>
      <c r="N824" s="137">
        <f t="shared" si="72"/>
        <v>80</v>
      </c>
      <c r="O824" s="132">
        <f t="shared" si="73"/>
        <v>12</v>
      </c>
      <c r="P824" s="130">
        <f t="shared" si="74"/>
        <v>83.0828447368421</v>
      </c>
      <c r="Q824" s="132">
        <v>2</v>
      </c>
      <c r="R824" s="132"/>
      <c r="S824" s="130">
        <f t="shared" si="75"/>
        <v>81.0828447368421</v>
      </c>
      <c r="T824" s="132">
        <v>39</v>
      </c>
      <c r="U824" s="132"/>
      <c r="V824" s="147"/>
    </row>
    <row r="825" spans="1:22">
      <c r="A825" s="4" t="s">
        <v>711</v>
      </c>
      <c r="B825" s="128">
        <v>84.412</v>
      </c>
      <c r="C825" s="129"/>
      <c r="D825" s="128">
        <f t="shared" si="67"/>
        <v>84.412</v>
      </c>
      <c r="E825" s="130">
        <f t="shared" si="68"/>
        <v>16.8824</v>
      </c>
      <c r="F825" s="128">
        <v>80.7463157894737</v>
      </c>
      <c r="G825" s="131">
        <f t="shared" si="69"/>
        <v>40.3731578947368</v>
      </c>
      <c r="H825" s="130">
        <v>86.8506666666667</v>
      </c>
      <c r="I825" s="129">
        <v>4</v>
      </c>
      <c r="J825" s="135">
        <f t="shared" si="70"/>
        <v>90.8506666666667</v>
      </c>
      <c r="K825" s="130">
        <f t="shared" si="71"/>
        <v>13.6276</v>
      </c>
      <c r="L825" s="136">
        <v>80</v>
      </c>
      <c r="M825" s="129"/>
      <c r="N825" s="137">
        <f t="shared" si="72"/>
        <v>80</v>
      </c>
      <c r="O825" s="132">
        <f t="shared" si="73"/>
        <v>12</v>
      </c>
      <c r="P825" s="130">
        <f t="shared" si="74"/>
        <v>82.8831578947369</v>
      </c>
      <c r="Q825" s="132">
        <v>2</v>
      </c>
      <c r="R825" s="132"/>
      <c r="S825" s="130">
        <f t="shared" si="75"/>
        <v>80.8831578947369</v>
      </c>
      <c r="T825" s="132">
        <v>40</v>
      </c>
      <c r="U825" s="132"/>
      <c r="V825" s="147"/>
    </row>
    <row r="826" spans="1:22">
      <c r="A826" s="4" t="s">
        <v>712</v>
      </c>
      <c r="B826" s="128">
        <v>88.096</v>
      </c>
      <c r="C826" s="129"/>
      <c r="D826" s="128">
        <f t="shared" si="67"/>
        <v>88.096</v>
      </c>
      <c r="E826" s="130">
        <f t="shared" si="68"/>
        <v>17.6192</v>
      </c>
      <c r="F826" s="128">
        <v>81.0031578947368</v>
      </c>
      <c r="G826" s="131">
        <f t="shared" si="69"/>
        <v>40.5015789473684</v>
      </c>
      <c r="H826" s="130">
        <v>89.986</v>
      </c>
      <c r="I826" s="129">
        <v>4</v>
      </c>
      <c r="J826" s="135">
        <f t="shared" si="70"/>
        <v>93.986</v>
      </c>
      <c r="K826" s="130">
        <f t="shared" si="71"/>
        <v>14.0979</v>
      </c>
      <c r="L826" s="136">
        <v>80</v>
      </c>
      <c r="M826" s="129"/>
      <c r="N826" s="137">
        <f t="shared" si="72"/>
        <v>80</v>
      </c>
      <c r="O826" s="132">
        <f t="shared" si="73"/>
        <v>12</v>
      </c>
      <c r="P826" s="130">
        <f t="shared" si="74"/>
        <v>84.2186789473684</v>
      </c>
      <c r="Q826" s="132">
        <v>4</v>
      </c>
      <c r="R826" s="132"/>
      <c r="S826" s="130">
        <f t="shared" si="75"/>
        <v>80.2186789473684</v>
      </c>
      <c r="T826" s="132">
        <v>41</v>
      </c>
      <c r="U826" s="132"/>
      <c r="V826" s="147"/>
    </row>
    <row r="827" spans="1:22">
      <c r="A827" s="4" t="s">
        <v>713</v>
      </c>
      <c r="B827" s="128">
        <v>74.624</v>
      </c>
      <c r="C827" s="129"/>
      <c r="D827" s="128">
        <f t="shared" si="67"/>
        <v>74.624</v>
      </c>
      <c r="E827" s="130">
        <f t="shared" si="68"/>
        <v>14.9248</v>
      </c>
      <c r="F827" s="128">
        <v>78.4905263157895</v>
      </c>
      <c r="G827" s="131">
        <f t="shared" si="69"/>
        <v>39.2452631578947</v>
      </c>
      <c r="H827" s="130">
        <v>85.8656666666667</v>
      </c>
      <c r="I827" s="129">
        <v>4</v>
      </c>
      <c r="J827" s="135">
        <f t="shared" si="70"/>
        <v>89.8656666666667</v>
      </c>
      <c r="K827" s="130">
        <f t="shared" si="71"/>
        <v>13.47985</v>
      </c>
      <c r="L827" s="136">
        <v>80</v>
      </c>
      <c r="M827" s="129"/>
      <c r="N827" s="137">
        <f t="shared" si="72"/>
        <v>80</v>
      </c>
      <c r="O827" s="132">
        <f t="shared" si="73"/>
        <v>12</v>
      </c>
      <c r="P827" s="130">
        <f t="shared" si="74"/>
        <v>79.6499131578947</v>
      </c>
      <c r="Q827" s="132"/>
      <c r="R827" s="132"/>
      <c r="S827" s="130">
        <f t="shared" si="75"/>
        <v>79.6499131578947</v>
      </c>
      <c r="T827" s="132">
        <v>42</v>
      </c>
      <c r="U827" s="132"/>
      <c r="V827" s="147"/>
    </row>
    <row r="828" spans="1:22">
      <c r="A828" s="4" t="s">
        <v>714</v>
      </c>
      <c r="B828" s="128">
        <v>62.694</v>
      </c>
      <c r="C828" s="129"/>
      <c r="D828" s="128">
        <f t="shared" si="67"/>
        <v>62.694</v>
      </c>
      <c r="E828" s="130">
        <f t="shared" si="68"/>
        <v>12.5388</v>
      </c>
      <c r="F828" s="128">
        <v>83.49</v>
      </c>
      <c r="G828" s="131">
        <f t="shared" si="69"/>
        <v>41.745</v>
      </c>
      <c r="H828" s="130">
        <v>74.443</v>
      </c>
      <c r="I828" s="129">
        <v>7</v>
      </c>
      <c r="J828" s="135">
        <f t="shared" si="70"/>
        <v>81.443</v>
      </c>
      <c r="K828" s="130">
        <f t="shared" si="71"/>
        <v>12.21645</v>
      </c>
      <c r="L828" s="136">
        <v>80</v>
      </c>
      <c r="M828" s="129">
        <v>19</v>
      </c>
      <c r="N828" s="137">
        <f t="shared" si="72"/>
        <v>99</v>
      </c>
      <c r="O828" s="132">
        <f t="shared" si="73"/>
        <v>14.85</v>
      </c>
      <c r="P828" s="130">
        <f t="shared" si="74"/>
        <v>81.35025</v>
      </c>
      <c r="Q828" s="132">
        <v>2</v>
      </c>
      <c r="R828" s="132"/>
      <c r="S828" s="130">
        <f t="shared" si="75"/>
        <v>79.35025</v>
      </c>
      <c r="T828" s="132">
        <v>43</v>
      </c>
      <c r="U828" s="132"/>
      <c r="V828" s="147"/>
    </row>
    <row r="829" spans="1:22">
      <c r="A829" s="4" t="s">
        <v>715</v>
      </c>
      <c r="B829" s="128">
        <v>79.004</v>
      </c>
      <c r="C829" s="132"/>
      <c r="D829" s="128">
        <f t="shared" si="67"/>
        <v>79.004</v>
      </c>
      <c r="E829" s="130">
        <f t="shared" si="68"/>
        <v>15.8008</v>
      </c>
      <c r="F829" s="128">
        <v>79.82</v>
      </c>
      <c r="G829" s="131">
        <f t="shared" si="69"/>
        <v>39.91</v>
      </c>
      <c r="H829" s="130">
        <v>90.9585</v>
      </c>
      <c r="I829" s="129">
        <v>4</v>
      </c>
      <c r="J829" s="135">
        <f t="shared" si="70"/>
        <v>94.9585</v>
      </c>
      <c r="K829" s="130">
        <f t="shared" si="71"/>
        <v>14.243775</v>
      </c>
      <c r="L829" s="136">
        <v>80</v>
      </c>
      <c r="M829" s="137"/>
      <c r="N829" s="137">
        <f t="shared" si="72"/>
        <v>80</v>
      </c>
      <c r="O829" s="132">
        <f t="shared" si="73"/>
        <v>12</v>
      </c>
      <c r="P829" s="130">
        <f t="shared" si="74"/>
        <v>81.954575</v>
      </c>
      <c r="Q829" s="132">
        <v>4</v>
      </c>
      <c r="R829" s="132"/>
      <c r="S829" s="130">
        <f t="shared" si="75"/>
        <v>77.954575</v>
      </c>
      <c r="T829" s="132">
        <v>44</v>
      </c>
      <c r="U829" s="132"/>
      <c r="V829" s="147"/>
    </row>
    <row r="830" spans="1:22">
      <c r="A830" s="4" t="s">
        <v>716</v>
      </c>
      <c r="B830" s="128">
        <v>81.786</v>
      </c>
      <c r="C830" s="129"/>
      <c r="D830" s="128">
        <f t="shared" si="67"/>
        <v>81.786</v>
      </c>
      <c r="E830" s="130">
        <f t="shared" si="68"/>
        <v>16.3572</v>
      </c>
      <c r="F830" s="128">
        <v>81.148947368421</v>
      </c>
      <c r="G830" s="131">
        <f t="shared" si="69"/>
        <v>40.5744736842105</v>
      </c>
      <c r="H830" s="130">
        <v>83.8396666666667</v>
      </c>
      <c r="I830" s="129">
        <v>6</v>
      </c>
      <c r="J830" s="135">
        <f t="shared" si="70"/>
        <v>89.8396666666667</v>
      </c>
      <c r="K830" s="130">
        <f t="shared" si="71"/>
        <v>13.47595</v>
      </c>
      <c r="L830" s="136">
        <v>80</v>
      </c>
      <c r="M830" s="129">
        <v>10</v>
      </c>
      <c r="N830" s="137">
        <f t="shared" si="72"/>
        <v>90</v>
      </c>
      <c r="O830" s="132">
        <f t="shared" si="73"/>
        <v>13.5</v>
      </c>
      <c r="P830" s="130">
        <f t="shared" si="74"/>
        <v>83.9076236842105</v>
      </c>
      <c r="Q830" s="132">
        <v>5</v>
      </c>
      <c r="R830" s="132">
        <v>1</v>
      </c>
      <c r="S830" s="130">
        <f t="shared" si="75"/>
        <v>77.9076236842105</v>
      </c>
      <c r="T830" s="132">
        <v>45</v>
      </c>
      <c r="U830" s="132"/>
      <c r="V830" s="147"/>
    </row>
    <row r="831" spans="1:22">
      <c r="A831" s="4" t="s">
        <v>717</v>
      </c>
      <c r="B831" s="128">
        <v>86.094</v>
      </c>
      <c r="C831" s="129">
        <v>1</v>
      </c>
      <c r="D831" s="128">
        <f t="shared" si="67"/>
        <v>87.094</v>
      </c>
      <c r="E831" s="130">
        <f t="shared" si="68"/>
        <v>17.4188</v>
      </c>
      <c r="F831" s="128">
        <v>84.4678947368421</v>
      </c>
      <c r="G831" s="131">
        <f t="shared" si="69"/>
        <v>42.233947368421</v>
      </c>
      <c r="H831" s="130">
        <v>90.932</v>
      </c>
      <c r="I831" s="129">
        <v>8</v>
      </c>
      <c r="J831" s="135">
        <f t="shared" si="70"/>
        <v>98.932</v>
      </c>
      <c r="K831" s="130">
        <f t="shared" si="71"/>
        <v>14.8398</v>
      </c>
      <c r="L831" s="136">
        <v>80</v>
      </c>
      <c r="M831" s="129">
        <v>14</v>
      </c>
      <c r="N831" s="137">
        <f t="shared" si="72"/>
        <v>94</v>
      </c>
      <c r="O831" s="132">
        <f t="shared" si="73"/>
        <v>14.1</v>
      </c>
      <c r="P831" s="130">
        <f t="shared" si="74"/>
        <v>88.592547368421</v>
      </c>
      <c r="Q831" s="132">
        <v>8</v>
      </c>
      <c r="R831" s="132">
        <v>3</v>
      </c>
      <c r="S831" s="130">
        <f t="shared" si="75"/>
        <v>77.592547368421</v>
      </c>
      <c r="T831" s="132">
        <v>46</v>
      </c>
      <c r="U831" s="132"/>
      <c r="V831" s="147"/>
    </row>
    <row r="832" spans="1:22">
      <c r="A832" s="4" t="s">
        <v>718</v>
      </c>
      <c r="B832" s="128">
        <v>86.914</v>
      </c>
      <c r="C832" s="129"/>
      <c r="D832" s="128">
        <f t="shared" si="67"/>
        <v>86.914</v>
      </c>
      <c r="E832" s="130">
        <f t="shared" si="68"/>
        <v>17.3828</v>
      </c>
      <c r="F832" s="128">
        <v>82.6973684210526</v>
      </c>
      <c r="G832" s="131">
        <f t="shared" si="69"/>
        <v>41.3486842105263</v>
      </c>
      <c r="H832" s="130">
        <v>89.7716666666667</v>
      </c>
      <c r="I832" s="129">
        <v>4</v>
      </c>
      <c r="J832" s="135">
        <f t="shared" si="70"/>
        <v>93.7716666666667</v>
      </c>
      <c r="K832" s="130">
        <f t="shared" si="71"/>
        <v>14.06575</v>
      </c>
      <c r="L832" s="136">
        <v>80</v>
      </c>
      <c r="M832" s="129"/>
      <c r="N832" s="137">
        <f t="shared" si="72"/>
        <v>80</v>
      </c>
      <c r="O832" s="132">
        <f t="shared" si="73"/>
        <v>12</v>
      </c>
      <c r="P832" s="130">
        <f t="shared" si="74"/>
        <v>84.7972342105263</v>
      </c>
      <c r="Q832" s="132">
        <v>8</v>
      </c>
      <c r="R832" s="132">
        <v>3</v>
      </c>
      <c r="S832" s="130">
        <f t="shared" si="75"/>
        <v>73.7972342105263</v>
      </c>
      <c r="T832" s="132">
        <v>47</v>
      </c>
      <c r="U832" s="132"/>
      <c r="V832" s="147"/>
    </row>
    <row r="835" spans="1:20">
      <c r="A835" s="149" t="s">
        <v>0</v>
      </c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8"/>
    </row>
    <row r="836" spans="1:20">
      <c r="A836" s="149" t="s">
        <v>719</v>
      </c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8"/>
    </row>
    <row r="837" spans="1:20">
      <c r="A837" s="1" t="s">
        <v>2</v>
      </c>
      <c r="B837" s="1" t="s">
        <v>3</v>
      </c>
      <c r="C837" s="1"/>
      <c r="D837" s="1"/>
      <c r="E837" s="1" t="s">
        <v>4</v>
      </c>
      <c r="F837" s="1"/>
      <c r="G837" s="1"/>
      <c r="H837" s="1" t="s">
        <v>5</v>
      </c>
      <c r="I837" s="1"/>
      <c r="J837" s="1"/>
      <c r="K837" s="1" t="s">
        <v>6</v>
      </c>
      <c r="L837" s="1"/>
      <c r="M837" s="1"/>
      <c r="N837" s="1" t="s">
        <v>7</v>
      </c>
      <c r="O837" s="1" t="s">
        <v>8</v>
      </c>
      <c r="P837" s="1" t="s">
        <v>9</v>
      </c>
      <c r="Q837" s="19"/>
      <c r="R837" s="19"/>
      <c r="S837" s="20"/>
      <c r="T837" s="20"/>
    </row>
    <row r="838" spans="1:2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 t="s">
        <v>10</v>
      </c>
      <c r="Q838" s="19"/>
      <c r="R838" s="19"/>
      <c r="S838" s="20"/>
      <c r="T838" s="20"/>
    </row>
    <row r="839" spans="1:2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 t="s">
        <v>11</v>
      </c>
      <c r="Q839" s="19"/>
      <c r="R839" s="19"/>
      <c r="S839" s="20"/>
      <c r="T839" s="20"/>
    </row>
    <row r="840" spans="1:20">
      <c r="A840" s="1"/>
      <c r="B840" s="1" t="s">
        <v>12</v>
      </c>
      <c r="C840" s="151" t="s">
        <v>13</v>
      </c>
      <c r="D840" s="3">
        <v>0.2</v>
      </c>
      <c r="E840" s="1" t="s">
        <v>14</v>
      </c>
      <c r="F840" s="152" t="s">
        <v>15</v>
      </c>
      <c r="G840" s="3">
        <v>0.5</v>
      </c>
      <c r="H840" s="1" t="s">
        <v>12</v>
      </c>
      <c r="I840" s="151" t="s">
        <v>13</v>
      </c>
      <c r="J840" s="3">
        <v>0.15</v>
      </c>
      <c r="K840" s="1" t="s">
        <v>12</v>
      </c>
      <c r="L840" s="151" t="s">
        <v>13</v>
      </c>
      <c r="M840" s="3">
        <v>0.15</v>
      </c>
      <c r="N840" s="1"/>
      <c r="O840" s="1"/>
      <c r="P840" s="1" t="s">
        <v>16</v>
      </c>
      <c r="Q840" s="19"/>
      <c r="R840" s="19"/>
      <c r="S840" s="20"/>
      <c r="T840" s="20"/>
    </row>
    <row r="841" spans="1:20">
      <c r="A841" s="1"/>
      <c r="B841" s="1"/>
      <c r="C841" s="151"/>
      <c r="D841" s="3"/>
      <c r="E841" s="1"/>
      <c r="F841" s="152" t="s">
        <v>9</v>
      </c>
      <c r="G841" s="3"/>
      <c r="H841" s="1"/>
      <c r="I841" s="151"/>
      <c r="J841" s="3"/>
      <c r="K841" s="1"/>
      <c r="L841" s="151"/>
      <c r="M841" s="3"/>
      <c r="N841" s="1"/>
      <c r="O841" s="1"/>
      <c r="P841" s="1" t="s">
        <v>17</v>
      </c>
      <c r="Q841" s="19"/>
      <c r="R841" s="19"/>
      <c r="S841" s="20"/>
      <c r="T841" s="20"/>
    </row>
    <row r="842" spans="1:20">
      <c r="A842" s="1"/>
      <c r="B842" s="1">
        <v>80</v>
      </c>
      <c r="C842" s="151" t="s">
        <v>18</v>
      </c>
      <c r="D842" s="1" t="s">
        <v>19</v>
      </c>
      <c r="E842" s="1" t="s">
        <v>20</v>
      </c>
      <c r="F842" s="152" t="s">
        <v>18</v>
      </c>
      <c r="G842" s="1" t="s">
        <v>19</v>
      </c>
      <c r="H842" s="1" t="s">
        <v>20</v>
      </c>
      <c r="I842" s="151" t="s">
        <v>18</v>
      </c>
      <c r="J842" s="1" t="s">
        <v>19</v>
      </c>
      <c r="K842" s="1">
        <v>80</v>
      </c>
      <c r="L842" s="151" t="s">
        <v>21</v>
      </c>
      <c r="M842" s="1" t="s">
        <v>19</v>
      </c>
      <c r="N842" s="1"/>
      <c r="O842" s="1"/>
      <c r="P842" s="34"/>
      <c r="Q842" s="19"/>
      <c r="R842" s="19"/>
      <c r="S842" s="20"/>
      <c r="T842" s="20"/>
    </row>
    <row r="843" spans="1:20">
      <c r="A843" s="1"/>
      <c r="B843" s="1" t="s">
        <v>10</v>
      </c>
      <c r="C843" s="151"/>
      <c r="D843" s="1"/>
      <c r="E843" s="1"/>
      <c r="F843" s="152"/>
      <c r="G843" s="1"/>
      <c r="H843" s="1"/>
      <c r="I843" s="151"/>
      <c r="J843" s="1"/>
      <c r="K843" s="1" t="s">
        <v>10</v>
      </c>
      <c r="L843" s="151"/>
      <c r="M843" s="1"/>
      <c r="N843" s="1"/>
      <c r="O843" s="1"/>
      <c r="P843" s="34"/>
      <c r="Q843" s="19"/>
      <c r="R843" s="19"/>
      <c r="S843" s="20"/>
      <c r="T843" s="20"/>
    </row>
    <row r="844" spans="1:20">
      <c r="A844" s="4" t="s">
        <v>720</v>
      </c>
      <c r="B844" s="153">
        <v>90.788</v>
      </c>
      <c r="C844" s="154">
        <v>3</v>
      </c>
      <c r="D844" s="24">
        <f t="shared" ref="D844:D890" si="76">(B844+C844)*0.2</f>
        <v>18.7576</v>
      </c>
      <c r="E844" s="86">
        <v>87.7235714285714</v>
      </c>
      <c r="F844" s="155"/>
      <c r="G844" s="24">
        <f t="shared" ref="G844:G890" si="77">(E844+F844)*0.5</f>
        <v>43.8617857142857</v>
      </c>
      <c r="H844" s="66">
        <v>90.4586666666667</v>
      </c>
      <c r="I844" s="154">
        <v>4</v>
      </c>
      <c r="J844" s="24">
        <f t="shared" ref="J844:J890" si="78">(H844+I844)*0.15</f>
        <v>14.1688</v>
      </c>
      <c r="K844" s="24">
        <v>80</v>
      </c>
      <c r="L844" s="154">
        <v>16.5</v>
      </c>
      <c r="M844" s="24">
        <f t="shared" ref="M844:M890" si="79">(K844+L844)*0.15</f>
        <v>14.475</v>
      </c>
      <c r="N844" s="24">
        <f t="shared" ref="N844:N858" si="80">D844+G844+J844+M844</f>
        <v>91.2631857142857</v>
      </c>
      <c r="O844" s="30">
        <v>1</v>
      </c>
      <c r="P844" s="15"/>
      <c r="Q844" s="87"/>
      <c r="R844" s="87"/>
      <c r="S844" s="20"/>
      <c r="T844" s="20"/>
    </row>
    <row r="845" spans="1:20">
      <c r="A845" s="4" t="s">
        <v>721</v>
      </c>
      <c r="B845" s="153">
        <v>88.53</v>
      </c>
      <c r="C845" s="154">
        <v>4</v>
      </c>
      <c r="D845" s="24">
        <f t="shared" si="76"/>
        <v>18.506</v>
      </c>
      <c r="E845" s="86">
        <v>86.6585714285714</v>
      </c>
      <c r="F845" s="155">
        <v>3</v>
      </c>
      <c r="G845" s="24">
        <f t="shared" si="77"/>
        <v>44.8292857142857</v>
      </c>
      <c r="H845" s="66">
        <v>90.4983333333333</v>
      </c>
      <c r="I845" s="154">
        <v>4</v>
      </c>
      <c r="J845" s="24">
        <f t="shared" si="78"/>
        <v>14.17475</v>
      </c>
      <c r="K845" s="24">
        <v>80</v>
      </c>
      <c r="L845" s="154">
        <v>10</v>
      </c>
      <c r="M845" s="24">
        <f t="shared" si="79"/>
        <v>13.5</v>
      </c>
      <c r="N845" s="24">
        <f t="shared" si="80"/>
        <v>91.0100357142857</v>
      </c>
      <c r="O845" s="30">
        <v>2</v>
      </c>
      <c r="P845" s="15"/>
      <c r="Q845" s="87"/>
      <c r="R845" s="87"/>
      <c r="S845" s="20"/>
      <c r="T845" s="20"/>
    </row>
    <row r="846" spans="1:20">
      <c r="A846" s="4" t="s">
        <v>722</v>
      </c>
      <c r="B846" s="153">
        <v>88.986</v>
      </c>
      <c r="C846" s="154">
        <v>3</v>
      </c>
      <c r="D846" s="24">
        <f t="shared" si="76"/>
        <v>18.3972</v>
      </c>
      <c r="E846" s="86">
        <v>87.7935714285715</v>
      </c>
      <c r="F846" s="155"/>
      <c r="G846" s="24">
        <f t="shared" si="77"/>
        <v>43.8967857142857</v>
      </c>
      <c r="H846" s="66">
        <v>84.073</v>
      </c>
      <c r="I846" s="154">
        <v>4</v>
      </c>
      <c r="J846" s="24">
        <f t="shared" si="78"/>
        <v>13.21095</v>
      </c>
      <c r="K846" s="24">
        <v>80</v>
      </c>
      <c r="L846" s="154">
        <v>12.5</v>
      </c>
      <c r="M846" s="24">
        <f t="shared" si="79"/>
        <v>13.875</v>
      </c>
      <c r="N846" s="24">
        <f t="shared" si="80"/>
        <v>89.3799357142858</v>
      </c>
      <c r="O846" s="30">
        <v>3</v>
      </c>
      <c r="P846" s="24"/>
      <c r="Q846" s="87"/>
      <c r="R846" s="87"/>
      <c r="S846" s="20"/>
      <c r="T846" s="20"/>
    </row>
    <row r="847" spans="1:20">
      <c r="A847" s="4" t="s">
        <v>723</v>
      </c>
      <c r="B847" s="153">
        <v>89.26</v>
      </c>
      <c r="C847" s="154"/>
      <c r="D847" s="24">
        <f t="shared" si="76"/>
        <v>17.852</v>
      </c>
      <c r="E847" s="86">
        <v>88.6978571428571</v>
      </c>
      <c r="F847" s="155"/>
      <c r="G847" s="24">
        <f t="shared" si="77"/>
        <v>44.3489285714286</v>
      </c>
      <c r="H847" s="66">
        <v>87.836</v>
      </c>
      <c r="I847" s="154">
        <v>4</v>
      </c>
      <c r="J847" s="24">
        <f t="shared" si="78"/>
        <v>13.7754</v>
      </c>
      <c r="K847" s="24">
        <v>80</v>
      </c>
      <c r="L847" s="154">
        <v>9</v>
      </c>
      <c r="M847" s="24">
        <f t="shared" si="79"/>
        <v>13.35</v>
      </c>
      <c r="N847" s="24">
        <f t="shared" si="80"/>
        <v>89.3263285714285</v>
      </c>
      <c r="O847" s="30">
        <v>4</v>
      </c>
      <c r="P847" s="24"/>
      <c r="Q847" s="87"/>
      <c r="R847" s="87"/>
      <c r="S847" s="20"/>
      <c r="T847" s="20"/>
    </row>
    <row r="848" spans="1:20">
      <c r="A848" s="4" t="s">
        <v>724</v>
      </c>
      <c r="B848" s="153">
        <v>90.292</v>
      </c>
      <c r="C848" s="154"/>
      <c r="D848" s="24">
        <f t="shared" si="76"/>
        <v>18.0584</v>
      </c>
      <c r="E848" s="86">
        <v>88.7978571428571</v>
      </c>
      <c r="F848" s="155"/>
      <c r="G848" s="24">
        <f t="shared" si="77"/>
        <v>44.3989285714285</v>
      </c>
      <c r="H848" s="66">
        <v>89.3186666666667</v>
      </c>
      <c r="I848" s="154">
        <v>4</v>
      </c>
      <c r="J848" s="24">
        <f t="shared" si="78"/>
        <v>13.9978</v>
      </c>
      <c r="K848" s="24">
        <v>80</v>
      </c>
      <c r="L848" s="154">
        <v>5</v>
      </c>
      <c r="M848" s="24">
        <f t="shared" si="79"/>
        <v>12.75</v>
      </c>
      <c r="N848" s="24">
        <f t="shared" si="80"/>
        <v>89.2051285714286</v>
      </c>
      <c r="O848" s="30">
        <v>5</v>
      </c>
      <c r="P848" s="24"/>
      <c r="Q848" s="87"/>
      <c r="R848" s="87"/>
      <c r="S848" s="20"/>
      <c r="T848" s="20"/>
    </row>
    <row r="849" spans="1:20">
      <c r="A849" s="4" t="s">
        <v>725</v>
      </c>
      <c r="B849" s="153">
        <v>87.446</v>
      </c>
      <c r="C849" s="154">
        <v>3</v>
      </c>
      <c r="D849" s="24">
        <f t="shared" si="76"/>
        <v>18.0892</v>
      </c>
      <c r="E849" s="86">
        <v>88.7642857142858</v>
      </c>
      <c r="F849" s="155"/>
      <c r="G849" s="24">
        <f t="shared" si="77"/>
        <v>44.3821428571429</v>
      </c>
      <c r="H849" s="66">
        <v>85.054</v>
      </c>
      <c r="I849" s="154"/>
      <c r="J849" s="24">
        <f t="shared" si="78"/>
        <v>12.7581</v>
      </c>
      <c r="K849" s="24">
        <v>80</v>
      </c>
      <c r="L849" s="154">
        <v>6</v>
      </c>
      <c r="M849" s="24">
        <f t="shared" si="79"/>
        <v>12.9</v>
      </c>
      <c r="N849" s="24">
        <f t="shared" si="80"/>
        <v>88.1294428571429</v>
      </c>
      <c r="O849" s="99">
        <v>6</v>
      </c>
      <c r="P849" s="24"/>
      <c r="Q849" s="87"/>
      <c r="R849" s="87"/>
      <c r="S849" s="20"/>
      <c r="T849" s="20"/>
    </row>
    <row r="850" spans="1:20">
      <c r="A850" s="4" t="s">
        <v>726</v>
      </c>
      <c r="B850" s="153">
        <v>89.186</v>
      </c>
      <c r="C850" s="154"/>
      <c r="D850" s="24">
        <f t="shared" si="76"/>
        <v>17.8372</v>
      </c>
      <c r="E850" s="86">
        <v>86.3214285714286</v>
      </c>
      <c r="F850" s="155"/>
      <c r="G850" s="24">
        <f t="shared" si="77"/>
        <v>43.1607142857143</v>
      </c>
      <c r="H850" s="66">
        <v>83.8073333333333</v>
      </c>
      <c r="I850" s="154">
        <v>4</v>
      </c>
      <c r="J850" s="24">
        <f t="shared" si="78"/>
        <v>13.1711</v>
      </c>
      <c r="K850" s="24">
        <v>80</v>
      </c>
      <c r="L850" s="154">
        <v>10</v>
      </c>
      <c r="M850" s="24">
        <f t="shared" si="79"/>
        <v>13.5</v>
      </c>
      <c r="N850" s="24">
        <f t="shared" si="80"/>
        <v>87.6690142857143</v>
      </c>
      <c r="O850" s="30">
        <v>7</v>
      </c>
      <c r="P850" s="24"/>
      <c r="Q850" s="87"/>
      <c r="R850" s="87"/>
      <c r="S850" s="20"/>
      <c r="T850" s="20"/>
    </row>
    <row r="851" spans="1:20">
      <c r="A851" s="4" t="s">
        <v>727</v>
      </c>
      <c r="B851" s="153">
        <v>83.744</v>
      </c>
      <c r="C851" s="154">
        <v>3</v>
      </c>
      <c r="D851" s="24">
        <f t="shared" si="76"/>
        <v>17.3488</v>
      </c>
      <c r="E851" s="86">
        <v>86.479025974026</v>
      </c>
      <c r="F851" s="155"/>
      <c r="G851" s="24">
        <f t="shared" si="77"/>
        <v>43.239512987013</v>
      </c>
      <c r="H851" s="66">
        <v>86.5966666666667</v>
      </c>
      <c r="I851" s="154"/>
      <c r="J851" s="24">
        <f t="shared" si="78"/>
        <v>12.9895</v>
      </c>
      <c r="K851" s="24">
        <v>80</v>
      </c>
      <c r="L851" s="154">
        <v>6</v>
      </c>
      <c r="M851" s="24">
        <f t="shared" si="79"/>
        <v>12.9</v>
      </c>
      <c r="N851" s="24">
        <f t="shared" si="80"/>
        <v>86.477812987013</v>
      </c>
      <c r="O851" s="30">
        <v>8</v>
      </c>
      <c r="P851" s="24"/>
      <c r="Q851" s="87"/>
      <c r="R851" s="87"/>
      <c r="S851" s="20"/>
      <c r="T851" s="20"/>
    </row>
    <row r="852" spans="1:20">
      <c r="A852" s="4" t="s">
        <v>728</v>
      </c>
      <c r="B852" s="153">
        <v>84.674</v>
      </c>
      <c r="C852" s="154"/>
      <c r="D852" s="24">
        <f t="shared" si="76"/>
        <v>16.9348</v>
      </c>
      <c r="E852" s="86">
        <v>86.8147023809524</v>
      </c>
      <c r="F852" s="155"/>
      <c r="G852" s="24">
        <f t="shared" si="77"/>
        <v>43.4073511904762</v>
      </c>
      <c r="H852" s="66">
        <v>80.7133333333333</v>
      </c>
      <c r="I852" s="154">
        <v>4</v>
      </c>
      <c r="J852" s="24">
        <f t="shared" si="78"/>
        <v>12.707</v>
      </c>
      <c r="K852" s="24">
        <v>80</v>
      </c>
      <c r="L852" s="154">
        <v>9.5</v>
      </c>
      <c r="M852" s="24">
        <f t="shared" si="79"/>
        <v>13.425</v>
      </c>
      <c r="N852" s="24">
        <f t="shared" si="80"/>
        <v>86.4741511904762</v>
      </c>
      <c r="O852" s="30">
        <v>9</v>
      </c>
      <c r="P852" s="24"/>
      <c r="Q852" s="87"/>
      <c r="R852" s="87"/>
      <c r="S852" s="20"/>
      <c r="T852" s="20"/>
    </row>
    <row r="853" spans="1:20">
      <c r="A853" s="4" t="s">
        <v>729</v>
      </c>
      <c r="B853" s="153">
        <v>86.012</v>
      </c>
      <c r="C853" s="154"/>
      <c r="D853" s="24">
        <f t="shared" si="76"/>
        <v>17.2024</v>
      </c>
      <c r="E853" s="86">
        <v>85.8</v>
      </c>
      <c r="F853" s="155"/>
      <c r="G853" s="24">
        <f t="shared" si="77"/>
        <v>42.9</v>
      </c>
      <c r="H853" s="66">
        <v>84.3003333333333</v>
      </c>
      <c r="I853" s="154">
        <v>4</v>
      </c>
      <c r="J853" s="24">
        <f t="shared" si="78"/>
        <v>13.24505</v>
      </c>
      <c r="K853" s="24">
        <v>80</v>
      </c>
      <c r="L853" s="154">
        <v>7</v>
      </c>
      <c r="M853" s="24">
        <f t="shared" si="79"/>
        <v>13.05</v>
      </c>
      <c r="N853" s="24">
        <f t="shared" si="80"/>
        <v>86.39745</v>
      </c>
      <c r="O853" s="30">
        <v>10</v>
      </c>
      <c r="P853" s="24"/>
      <c r="Q853" s="87"/>
      <c r="R853" s="87"/>
      <c r="S853" s="20"/>
      <c r="T853" s="20"/>
    </row>
    <row r="854" spans="1:20">
      <c r="A854" s="4" t="s">
        <v>730</v>
      </c>
      <c r="B854" s="153">
        <v>88.734</v>
      </c>
      <c r="C854" s="154"/>
      <c r="D854" s="24">
        <f t="shared" si="76"/>
        <v>17.7468</v>
      </c>
      <c r="E854" s="86">
        <v>83.1792857142858</v>
      </c>
      <c r="F854" s="155"/>
      <c r="G854" s="24">
        <f t="shared" si="77"/>
        <v>41.5896428571429</v>
      </c>
      <c r="H854" s="66">
        <v>86.6826666666667</v>
      </c>
      <c r="I854" s="154">
        <v>4</v>
      </c>
      <c r="J854" s="24">
        <f t="shared" si="78"/>
        <v>13.6024</v>
      </c>
      <c r="K854" s="24">
        <v>80</v>
      </c>
      <c r="L854" s="154">
        <v>7</v>
      </c>
      <c r="M854" s="24">
        <f t="shared" si="79"/>
        <v>13.05</v>
      </c>
      <c r="N854" s="24">
        <f t="shared" si="80"/>
        <v>85.9888428571429</v>
      </c>
      <c r="O854" s="30">
        <v>11</v>
      </c>
      <c r="P854" s="15"/>
      <c r="Q854" s="87"/>
      <c r="R854" s="87"/>
      <c r="S854" s="20"/>
      <c r="T854" s="20"/>
    </row>
    <row r="855" spans="1:20">
      <c r="A855" s="4" t="s">
        <v>731</v>
      </c>
      <c r="B855" s="153">
        <v>84.634</v>
      </c>
      <c r="C855" s="154"/>
      <c r="D855" s="24">
        <f t="shared" si="76"/>
        <v>16.9268</v>
      </c>
      <c r="E855" s="86">
        <v>85.2928571428571</v>
      </c>
      <c r="F855" s="155"/>
      <c r="G855" s="24">
        <f t="shared" si="77"/>
        <v>42.6464285714286</v>
      </c>
      <c r="H855" s="66">
        <v>82.577</v>
      </c>
      <c r="I855" s="154">
        <v>4</v>
      </c>
      <c r="J855" s="24">
        <f t="shared" si="78"/>
        <v>12.98655</v>
      </c>
      <c r="K855" s="24">
        <v>80</v>
      </c>
      <c r="L855" s="154">
        <v>8</v>
      </c>
      <c r="M855" s="24">
        <f t="shared" si="79"/>
        <v>13.2</v>
      </c>
      <c r="N855" s="24">
        <f t="shared" si="80"/>
        <v>85.7597785714286</v>
      </c>
      <c r="O855" s="30">
        <v>12</v>
      </c>
      <c r="P855" s="24"/>
      <c r="Q855" s="87"/>
      <c r="R855" s="87"/>
      <c r="S855" s="20"/>
      <c r="T855" s="20"/>
    </row>
    <row r="856" spans="1:20">
      <c r="A856" s="4" t="s">
        <v>732</v>
      </c>
      <c r="B856" s="153">
        <v>89.416</v>
      </c>
      <c r="C856" s="154"/>
      <c r="D856" s="24">
        <f t="shared" si="76"/>
        <v>17.8832</v>
      </c>
      <c r="E856" s="86">
        <v>82.7128571428572</v>
      </c>
      <c r="F856" s="155"/>
      <c r="G856" s="24">
        <f t="shared" si="77"/>
        <v>41.3564285714286</v>
      </c>
      <c r="H856" s="66">
        <v>87.4016666666667</v>
      </c>
      <c r="I856" s="154">
        <v>4</v>
      </c>
      <c r="J856" s="24">
        <f t="shared" si="78"/>
        <v>13.71025</v>
      </c>
      <c r="K856" s="24">
        <v>80</v>
      </c>
      <c r="L856" s="154">
        <v>5</v>
      </c>
      <c r="M856" s="24">
        <f t="shared" si="79"/>
        <v>12.75</v>
      </c>
      <c r="N856" s="24">
        <f t="shared" si="80"/>
        <v>85.6998785714286</v>
      </c>
      <c r="O856" s="30">
        <v>13</v>
      </c>
      <c r="P856" s="24"/>
      <c r="Q856" s="87"/>
      <c r="R856" s="87"/>
      <c r="S856" s="20"/>
      <c r="T856" s="20"/>
    </row>
    <row r="857" spans="1:20">
      <c r="A857" s="4" t="s">
        <v>733</v>
      </c>
      <c r="B857" s="153">
        <v>83.51</v>
      </c>
      <c r="C857" s="154"/>
      <c r="D857" s="24">
        <f t="shared" si="76"/>
        <v>16.702</v>
      </c>
      <c r="E857" s="86">
        <v>85.9442857142858</v>
      </c>
      <c r="F857" s="155"/>
      <c r="G857" s="24">
        <f t="shared" si="77"/>
        <v>42.9721428571429</v>
      </c>
      <c r="H857" s="66">
        <v>80.5623333333333</v>
      </c>
      <c r="I857" s="154">
        <v>4</v>
      </c>
      <c r="J857" s="24">
        <f t="shared" si="78"/>
        <v>12.68435</v>
      </c>
      <c r="K857" s="24">
        <v>80</v>
      </c>
      <c r="L857" s="154">
        <v>6</v>
      </c>
      <c r="M857" s="24">
        <f t="shared" si="79"/>
        <v>12.9</v>
      </c>
      <c r="N857" s="24">
        <f t="shared" si="80"/>
        <v>85.2584928571429</v>
      </c>
      <c r="O857" s="30">
        <v>14</v>
      </c>
      <c r="P857" s="24"/>
      <c r="Q857" s="87"/>
      <c r="R857" s="87"/>
      <c r="S857" s="20"/>
      <c r="T857" s="20"/>
    </row>
    <row r="858" spans="1:20">
      <c r="A858" s="4" t="s">
        <v>734</v>
      </c>
      <c r="B858" s="153">
        <v>87.996</v>
      </c>
      <c r="C858" s="154"/>
      <c r="D858" s="24">
        <f t="shared" si="76"/>
        <v>17.5992</v>
      </c>
      <c r="E858" s="86">
        <v>84.8871428571428</v>
      </c>
      <c r="F858" s="155"/>
      <c r="G858" s="24">
        <f t="shared" si="77"/>
        <v>42.4435714285714</v>
      </c>
      <c r="H858" s="66">
        <v>87.5133333333333</v>
      </c>
      <c r="I858" s="154"/>
      <c r="J858" s="24">
        <f t="shared" si="78"/>
        <v>13.127</v>
      </c>
      <c r="K858" s="24">
        <v>80</v>
      </c>
      <c r="L858" s="154"/>
      <c r="M858" s="24">
        <f t="shared" si="79"/>
        <v>12</v>
      </c>
      <c r="N858" s="24">
        <f t="shared" si="80"/>
        <v>85.1697714285714</v>
      </c>
      <c r="O858" s="30">
        <v>15</v>
      </c>
      <c r="P858" s="15"/>
      <c r="Q858" s="87"/>
      <c r="R858" s="87"/>
      <c r="S858" s="20"/>
      <c r="T858" s="20"/>
    </row>
    <row r="859" spans="1:20">
      <c r="A859" s="4" t="s">
        <v>735</v>
      </c>
      <c r="B859" s="153">
        <v>91.1</v>
      </c>
      <c r="C859" s="154">
        <v>3</v>
      </c>
      <c r="D859" s="24">
        <f t="shared" si="76"/>
        <v>18.82</v>
      </c>
      <c r="E859" s="86">
        <v>82.6357142857142</v>
      </c>
      <c r="F859" s="155"/>
      <c r="G859" s="24">
        <f t="shared" si="77"/>
        <v>41.3178571428571</v>
      </c>
      <c r="H859" s="66">
        <v>82.195</v>
      </c>
      <c r="I859" s="154"/>
      <c r="J859" s="24">
        <f t="shared" si="78"/>
        <v>12.32925</v>
      </c>
      <c r="K859" s="24">
        <v>80</v>
      </c>
      <c r="L859" s="154">
        <v>4</v>
      </c>
      <c r="M859" s="24">
        <f t="shared" si="79"/>
        <v>12.6</v>
      </c>
      <c r="N859" s="24">
        <f>D859+G859+J859+M859+P859</f>
        <v>83.0671071428571</v>
      </c>
      <c r="O859" s="30">
        <v>16</v>
      </c>
      <c r="P859" s="156">
        <v>-2</v>
      </c>
      <c r="Q859" s="87"/>
      <c r="R859" s="87"/>
      <c r="S859" s="20"/>
      <c r="T859" s="20"/>
    </row>
    <row r="860" spans="1:20">
      <c r="A860" s="4" t="s">
        <v>736</v>
      </c>
      <c r="B860" s="153">
        <v>87.938</v>
      </c>
      <c r="C860" s="154"/>
      <c r="D860" s="24">
        <f t="shared" si="76"/>
        <v>17.5876</v>
      </c>
      <c r="E860" s="86">
        <v>85.215</v>
      </c>
      <c r="F860" s="155"/>
      <c r="G860" s="24">
        <f t="shared" si="77"/>
        <v>42.6075</v>
      </c>
      <c r="H860" s="66">
        <v>85.417</v>
      </c>
      <c r="I860" s="154"/>
      <c r="J860" s="24">
        <f t="shared" si="78"/>
        <v>12.81255</v>
      </c>
      <c r="K860" s="24">
        <v>80</v>
      </c>
      <c r="L860" s="154"/>
      <c r="M860" s="24">
        <f t="shared" si="79"/>
        <v>12</v>
      </c>
      <c r="N860" s="24">
        <f t="shared" ref="N860:N865" si="81">D860+G860+J860+M860</f>
        <v>85.00765</v>
      </c>
      <c r="O860" s="30">
        <v>17</v>
      </c>
      <c r="P860" s="15"/>
      <c r="Q860" s="87"/>
      <c r="R860" s="87"/>
      <c r="S860" s="20"/>
      <c r="T860" s="20"/>
    </row>
    <row r="861" spans="1:20">
      <c r="A861" s="4" t="s">
        <v>737</v>
      </c>
      <c r="B861" s="153">
        <v>81.996</v>
      </c>
      <c r="C861" s="154"/>
      <c r="D861" s="24">
        <f t="shared" si="76"/>
        <v>16.3992</v>
      </c>
      <c r="E861" s="86">
        <v>86.5207142857143</v>
      </c>
      <c r="F861" s="155"/>
      <c r="G861" s="24">
        <f t="shared" si="77"/>
        <v>43.2603571428572</v>
      </c>
      <c r="H861" s="66">
        <v>88.9833333333333</v>
      </c>
      <c r="I861" s="154"/>
      <c r="J861" s="24">
        <f t="shared" si="78"/>
        <v>13.3475</v>
      </c>
      <c r="K861" s="24">
        <v>80</v>
      </c>
      <c r="L861" s="154"/>
      <c r="M861" s="24">
        <f t="shared" si="79"/>
        <v>12</v>
      </c>
      <c r="N861" s="24">
        <f t="shared" si="81"/>
        <v>85.0070571428571</v>
      </c>
      <c r="O861" s="30">
        <v>18</v>
      </c>
      <c r="P861" s="24"/>
      <c r="Q861" s="87"/>
      <c r="R861" s="87"/>
      <c r="S861" s="20"/>
      <c r="T861" s="20"/>
    </row>
    <row r="862" spans="1:20">
      <c r="A862" s="4" t="s">
        <v>738</v>
      </c>
      <c r="B862" s="153">
        <v>86.486</v>
      </c>
      <c r="C862" s="154"/>
      <c r="D862" s="24">
        <f t="shared" si="76"/>
        <v>17.2972</v>
      </c>
      <c r="E862" s="86">
        <v>87.735</v>
      </c>
      <c r="F862" s="155"/>
      <c r="G862" s="24">
        <f t="shared" si="77"/>
        <v>43.8675</v>
      </c>
      <c r="H862" s="66">
        <v>78.6303333333333</v>
      </c>
      <c r="I862" s="154"/>
      <c r="J862" s="24">
        <f t="shared" si="78"/>
        <v>11.79455</v>
      </c>
      <c r="K862" s="24">
        <v>80</v>
      </c>
      <c r="L862" s="154"/>
      <c r="M862" s="24">
        <f t="shared" si="79"/>
        <v>12</v>
      </c>
      <c r="N862" s="24">
        <f t="shared" si="81"/>
        <v>84.95925</v>
      </c>
      <c r="O862" s="99">
        <v>19</v>
      </c>
      <c r="P862" s="15"/>
      <c r="Q862" s="87"/>
      <c r="R862" s="87"/>
      <c r="S862" s="20"/>
      <c r="T862" s="20"/>
    </row>
    <row r="863" spans="1:20">
      <c r="A863" s="4" t="s">
        <v>739</v>
      </c>
      <c r="B863" s="153">
        <v>88.506</v>
      </c>
      <c r="C863" s="154"/>
      <c r="D863" s="24">
        <f t="shared" si="76"/>
        <v>17.7012</v>
      </c>
      <c r="E863" s="86">
        <v>83.0828571428572</v>
      </c>
      <c r="F863" s="155"/>
      <c r="G863" s="24">
        <f t="shared" si="77"/>
        <v>41.5414285714286</v>
      </c>
      <c r="H863" s="66">
        <v>82.432</v>
      </c>
      <c r="I863" s="154">
        <v>4</v>
      </c>
      <c r="J863" s="24">
        <f t="shared" si="78"/>
        <v>12.9648</v>
      </c>
      <c r="K863" s="24">
        <v>80</v>
      </c>
      <c r="L863" s="154">
        <v>4</v>
      </c>
      <c r="M863" s="24">
        <f t="shared" si="79"/>
        <v>12.6</v>
      </c>
      <c r="N863" s="24">
        <f t="shared" si="81"/>
        <v>84.8074285714286</v>
      </c>
      <c r="O863" s="30">
        <v>20</v>
      </c>
      <c r="P863" s="24"/>
      <c r="Q863" s="87"/>
      <c r="R863" s="87"/>
      <c r="S863" s="20"/>
      <c r="T863" s="20"/>
    </row>
    <row r="864" spans="1:20">
      <c r="A864" s="4" t="s">
        <v>740</v>
      </c>
      <c r="B864" s="153">
        <v>84.91</v>
      </c>
      <c r="C864" s="154"/>
      <c r="D864" s="24">
        <f t="shared" si="76"/>
        <v>16.982</v>
      </c>
      <c r="E864" s="86">
        <v>83.3925</v>
      </c>
      <c r="F864" s="155"/>
      <c r="G864" s="24">
        <f t="shared" si="77"/>
        <v>41.69625</v>
      </c>
      <c r="H864" s="66">
        <v>81.946</v>
      </c>
      <c r="I864" s="154"/>
      <c r="J864" s="24">
        <f t="shared" si="78"/>
        <v>12.2919</v>
      </c>
      <c r="K864" s="24">
        <v>80</v>
      </c>
      <c r="L864" s="154">
        <v>12</v>
      </c>
      <c r="M864" s="24">
        <f t="shared" si="79"/>
        <v>13.8</v>
      </c>
      <c r="N864" s="24">
        <f t="shared" si="81"/>
        <v>84.77015</v>
      </c>
      <c r="O864" s="30">
        <v>21</v>
      </c>
      <c r="P864" s="24"/>
      <c r="Q864" s="87"/>
      <c r="R864" s="87"/>
      <c r="S864" s="20"/>
      <c r="T864" s="20"/>
    </row>
    <row r="865" spans="1:20">
      <c r="A865" s="4" t="s">
        <v>741</v>
      </c>
      <c r="B865" s="153">
        <v>86.594</v>
      </c>
      <c r="C865" s="154"/>
      <c r="D865" s="24">
        <f t="shared" si="76"/>
        <v>17.3188</v>
      </c>
      <c r="E865" s="86">
        <v>85.7092857142857</v>
      </c>
      <c r="F865" s="155"/>
      <c r="G865" s="24">
        <f t="shared" si="77"/>
        <v>42.8546428571428</v>
      </c>
      <c r="H865" s="66">
        <v>82.9113333333333</v>
      </c>
      <c r="I865" s="154"/>
      <c r="J865" s="24">
        <f t="shared" si="78"/>
        <v>12.4367</v>
      </c>
      <c r="K865" s="24">
        <v>80</v>
      </c>
      <c r="L865" s="154"/>
      <c r="M865" s="24">
        <f t="shared" si="79"/>
        <v>12</v>
      </c>
      <c r="N865" s="24">
        <f t="shared" si="81"/>
        <v>84.6101428571428</v>
      </c>
      <c r="O865" s="99">
        <v>22</v>
      </c>
      <c r="P865" s="15"/>
      <c r="Q865" s="87"/>
      <c r="R865" s="87"/>
      <c r="S865" s="20"/>
      <c r="T865" s="20"/>
    </row>
    <row r="866" spans="1:20">
      <c r="A866" s="4" t="s">
        <v>742</v>
      </c>
      <c r="B866" s="153">
        <v>86.498</v>
      </c>
      <c r="C866" s="154">
        <v>4</v>
      </c>
      <c r="D866" s="24">
        <f t="shared" si="76"/>
        <v>18.0996</v>
      </c>
      <c r="E866" s="86">
        <v>78.3492857142857</v>
      </c>
      <c r="F866" s="155"/>
      <c r="G866" s="24">
        <f t="shared" si="77"/>
        <v>39.1746428571428</v>
      </c>
      <c r="H866" s="66">
        <v>79.3843333333333</v>
      </c>
      <c r="I866" s="154">
        <v>4</v>
      </c>
      <c r="J866" s="24">
        <f t="shared" si="78"/>
        <v>12.50765</v>
      </c>
      <c r="K866" s="24">
        <v>80</v>
      </c>
      <c r="L866" s="154">
        <v>10</v>
      </c>
      <c r="M866" s="24">
        <f t="shared" si="79"/>
        <v>13.5</v>
      </c>
      <c r="N866" s="24">
        <f>D866+G866+J866+M866+P866</f>
        <v>81.2818928571428</v>
      </c>
      <c r="O866" s="30">
        <v>23</v>
      </c>
      <c r="P866" s="156">
        <v>-2</v>
      </c>
      <c r="Q866" s="87"/>
      <c r="R866" s="87"/>
      <c r="S866" s="20"/>
      <c r="T866" s="20"/>
    </row>
    <row r="867" spans="1:20">
      <c r="A867" s="4" t="s">
        <v>743</v>
      </c>
      <c r="B867" s="153">
        <v>83.614</v>
      </c>
      <c r="C867" s="154"/>
      <c r="D867" s="24">
        <f t="shared" si="76"/>
        <v>16.7228</v>
      </c>
      <c r="E867" s="86">
        <v>83.5742857142857</v>
      </c>
      <c r="F867" s="155"/>
      <c r="G867" s="24">
        <f t="shared" si="77"/>
        <v>41.7871428571428</v>
      </c>
      <c r="H867" s="66">
        <v>84.6013333333333</v>
      </c>
      <c r="I867" s="154"/>
      <c r="J867" s="24">
        <f t="shared" si="78"/>
        <v>12.6902</v>
      </c>
      <c r="K867" s="24">
        <v>80</v>
      </c>
      <c r="L867" s="154"/>
      <c r="M867" s="24">
        <f t="shared" si="79"/>
        <v>12</v>
      </c>
      <c r="N867" s="24">
        <f t="shared" ref="N867:N890" si="82">D867+G867+J867+M867</f>
        <v>83.2001428571428</v>
      </c>
      <c r="O867" s="30">
        <v>24</v>
      </c>
      <c r="P867" s="24"/>
      <c r="Q867" s="87"/>
      <c r="R867" s="87"/>
      <c r="S867" s="20"/>
      <c r="T867" s="20"/>
    </row>
    <row r="868" spans="1:20">
      <c r="A868" s="4" t="s">
        <v>744</v>
      </c>
      <c r="B868" s="153">
        <v>80.754</v>
      </c>
      <c r="C868" s="154"/>
      <c r="D868" s="24">
        <f t="shared" si="76"/>
        <v>16.1508</v>
      </c>
      <c r="E868" s="86">
        <v>83.3856493506493</v>
      </c>
      <c r="F868" s="155"/>
      <c r="G868" s="24">
        <f t="shared" si="77"/>
        <v>41.6928246753247</v>
      </c>
      <c r="H868" s="66">
        <v>86.7963333333333</v>
      </c>
      <c r="I868" s="154"/>
      <c r="J868" s="24">
        <f t="shared" si="78"/>
        <v>13.01945</v>
      </c>
      <c r="K868" s="24">
        <v>80</v>
      </c>
      <c r="L868" s="154"/>
      <c r="M868" s="24">
        <f t="shared" si="79"/>
        <v>12</v>
      </c>
      <c r="N868" s="24">
        <f t="shared" si="82"/>
        <v>82.8630746753246</v>
      </c>
      <c r="O868" s="30">
        <v>25</v>
      </c>
      <c r="P868" s="24"/>
      <c r="Q868" s="87"/>
      <c r="R868" s="87"/>
      <c r="S868" s="20"/>
      <c r="T868" s="20"/>
    </row>
    <row r="869" spans="1:20">
      <c r="A869" s="4" t="s">
        <v>745</v>
      </c>
      <c r="B869" s="66">
        <v>84.046</v>
      </c>
      <c r="C869" s="154"/>
      <c r="D869" s="24">
        <f t="shared" si="76"/>
        <v>16.8092</v>
      </c>
      <c r="E869" s="86">
        <v>80.6528571428572</v>
      </c>
      <c r="F869" s="155"/>
      <c r="G869" s="24">
        <f t="shared" si="77"/>
        <v>40.3264285714286</v>
      </c>
      <c r="H869" s="66">
        <v>79.1883333333333</v>
      </c>
      <c r="I869" s="154">
        <v>4</v>
      </c>
      <c r="J869" s="24">
        <f t="shared" si="78"/>
        <v>12.47825</v>
      </c>
      <c r="K869" s="24">
        <v>80</v>
      </c>
      <c r="L869" s="154">
        <v>6.5</v>
      </c>
      <c r="M869" s="24">
        <f t="shared" si="79"/>
        <v>12.975</v>
      </c>
      <c r="N869" s="24">
        <f t="shared" si="82"/>
        <v>82.5888785714286</v>
      </c>
      <c r="O869" s="30">
        <v>26</v>
      </c>
      <c r="P869" s="15"/>
      <c r="Q869" s="87"/>
      <c r="R869" s="87"/>
      <c r="S869" s="20"/>
      <c r="T869" s="20"/>
    </row>
    <row r="870" spans="1:20">
      <c r="A870" s="4" t="s">
        <v>746</v>
      </c>
      <c r="B870" s="153">
        <v>83.792</v>
      </c>
      <c r="C870" s="154"/>
      <c r="D870" s="24">
        <f t="shared" si="76"/>
        <v>16.7584</v>
      </c>
      <c r="E870" s="86">
        <v>83.1878571428571</v>
      </c>
      <c r="F870" s="155"/>
      <c r="G870" s="24">
        <f t="shared" si="77"/>
        <v>41.5939285714285</v>
      </c>
      <c r="H870" s="66">
        <v>70.5276666666667</v>
      </c>
      <c r="I870" s="154">
        <v>4</v>
      </c>
      <c r="J870" s="24">
        <f t="shared" si="78"/>
        <v>11.17915</v>
      </c>
      <c r="K870" s="24">
        <v>80</v>
      </c>
      <c r="L870" s="154">
        <v>4</v>
      </c>
      <c r="M870" s="24">
        <f t="shared" si="79"/>
        <v>12.6</v>
      </c>
      <c r="N870" s="24">
        <f t="shared" si="82"/>
        <v>82.1314785714285</v>
      </c>
      <c r="O870" s="30">
        <v>27</v>
      </c>
      <c r="P870" s="24"/>
      <c r="Q870" s="87"/>
      <c r="R870" s="87"/>
      <c r="S870" s="20"/>
      <c r="T870" s="20"/>
    </row>
    <row r="871" spans="1:20">
      <c r="A871" s="4" t="s">
        <v>747</v>
      </c>
      <c r="B871" s="153">
        <v>85.51</v>
      </c>
      <c r="C871" s="154">
        <v>8</v>
      </c>
      <c r="D871" s="24">
        <f t="shared" si="76"/>
        <v>18.702</v>
      </c>
      <c r="E871" s="86">
        <v>75.3728571428572</v>
      </c>
      <c r="F871" s="155"/>
      <c r="G871" s="24">
        <f t="shared" si="77"/>
        <v>37.6864285714286</v>
      </c>
      <c r="H871" s="66">
        <v>76.2306666666667</v>
      </c>
      <c r="I871" s="154">
        <v>4</v>
      </c>
      <c r="J871" s="24">
        <f t="shared" si="78"/>
        <v>12.0346</v>
      </c>
      <c r="K871" s="24">
        <v>80</v>
      </c>
      <c r="L871" s="154">
        <v>9</v>
      </c>
      <c r="M871" s="24">
        <f t="shared" si="79"/>
        <v>13.35</v>
      </c>
      <c r="N871" s="24">
        <f t="shared" si="82"/>
        <v>81.7730285714286</v>
      </c>
      <c r="O871" s="30">
        <v>28</v>
      </c>
      <c r="P871" s="15"/>
      <c r="Q871" s="87"/>
      <c r="R871" s="87"/>
      <c r="S871" s="20"/>
      <c r="T871" s="20"/>
    </row>
    <row r="872" spans="1:20">
      <c r="A872" s="4" t="s">
        <v>748</v>
      </c>
      <c r="B872" s="153">
        <v>75.812</v>
      </c>
      <c r="C872" s="154"/>
      <c r="D872" s="24">
        <f t="shared" si="76"/>
        <v>15.1624</v>
      </c>
      <c r="E872" s="86">
        <v>83.9292857142858</v>
      </c>
      <c r="F872" s="155"/>
      <c r="G872" s="24">
        <f t="shared" si="77"/>
        <v>41.9646428571429</v>
      </c>
      <c r="H872" s="66">
        <v>81.1686666666667</v>
      </c>
      <c r="I872" s="154"/>
      <c r="J872" s="24">
        <f t="shared" si="78"/>
        <v>12.1753</v>
      </c>
      <c r="K872" s="24">
        <v>80</v>
      </c>
      <c r="L872" s="154"/>
      <c r="M872" s="24">
        <f t="shared" si="79"/>
        <v>12</v>
      </c>
      <c r="N872" s="24">
        <f t="shared" si="82"/>
        <v>81.3023428571429</v>
      </c>
      <c r="O872" s="30">
        <v>29</v>
      </c>
      <c r="P872" s="24"/>
      <c r="Q872" s="87"/>
      <c r="R872" s="87"/>
      <c r="S872" s="20"/>
      <c r="T872" s="20"/>
    </row>
    <row r="873" spans="1:20">
      <c r="A873" s="4" t="s">
        <v>749</v>
      </c>
      <c r="B873" s="153">
        <v>87.108</v>
      </c>
      <c r="C873" s="154"/>
      <c r="D873" s="24">
        <f t="shared" si="76"/>
        <v>17.4216</v>
      </c>
      <c r="E873" s="86">
        <v>79.6364285714286</v>
      </c>
      <c r="F873" s="155"/>
      <c r="G873" s="24">
        <f t="shared" si="77"/>
        <v>39.8182142857143</v>
      </c>
      <c r="H873" s="66">
        <v>79.6923333333333</v>
      </c>
      <c r="I873" s="154"/>
      <c r="J873" s="24">
        <f t="shared" si="78"/>
        <v>11.95385</v>
      </c>
      <c r="K873" s="24">
        <v>80</v>
      </c>
      <c r="L873" s="154"/>
      <c r="M873" s="24">
        <f t="shared" si="79"/>
        <v>12</v>
      </c>
      <c r="N873" s="24">
        <f t="shared" si="82"/>
        <v>81.1936642857143</v>
      </c>
      <c r="O873" s="99">
        <v>30</v>
      </c>
      <c r="P873" s="24"/>
      <c r="Q873" s="87"/>
      <c r="R873" s="87"/>
      <c r="S873" s="20"/>
      <c r="T873" s="20"/>
    </row>
    <row r="874" spans="1:20">
      <c r="A874" s="4" t="s">
        <v>750</v>
      </c>
      <c r="B874" s="153">
        <v>78.692</v>
      </c>
      <c r="C874" s="154"/>
      <c r="D874" s="24">
        <f t="shared" si="76"/>
        <v>15.7384</v>
      </c>
      <c r="E874" s="86">
        <v>84.0214285714285</v>
      </c>
      <c r="F874" s="155"/>
      <c r="G874" s="24">
        <f t="shared" si="77"/>
        <v>42.0107142857143</v>
      </c>
      <c r="H874" s="66">
        <v>72.8066666666667</v>
      </c>
      <c r="I874" s="154"/>
      <c r="J874" s="24">
        <f t="shared" si="78"/>
        <v>10.921</v>
      </c>
      <c r="K874" s="24">
        <v>80</v>
      </c>
      <c r="L874" s="154"/>
      <c r="M874" s="24">
        <f t="shared" si="79"/>
        <v>12</v>
      </c>
      <c r="N874" s="24">
        <f t="shared" si="82"/>
        <v>80.6701142857142</v>
      </c>
      <c r="O874" s="99">
        <v>31</v>
      </c>
      <c r="P874" s="24"/>
      <c r="Q874" s="87"/>
      <c r="R874" s="87"/>
      <c r="S874" s="20"/>
      <c r="T874" s="20"/>
    </row>
    <row r="875" spans="1:20">
      <c r="A875" s="4" t="s">
        <v>751</v>
      </c>
      <c r="B875" s="153">
        <v>75.286</v>
      </c>
      <c r="C875" s="154"/>
      <c r="D875" s="24">
        <f t="shared" si="76"/>
        <v>15.0572</v>
      </c>
      <c r="E875" s="86">
        <v>81.17</v>
      </c>
      <c r="F875" s="155"/>
      <c r="G875" s="24">
        <f t="shared" si="77"/>
        <v>40.585</v>
      </c>
      <c r="H875" s="66">
        <v>73.3736666666667</v>
      </c>
      <c r="I875" s="154">
        <v>12</v>
      </c>
      <c r="J875" s="24">
        <f t="shared" si="78"/>
        <v>12.80605</v>
      </c>
      <c r="K875" s="24">
        <v>80</v>
      </c>
      <c r="L875" s="154"/>
      <c r="M875" s="24">
        <f t="shared" si="79"/>
        <v>12</v>
      </c>
      <c r="N875" s="24">
        <f t="shared" si="82"/>
        <v>80.44825</v>
      </c>
      <c r="O875" s="30">
        <v>32</v>
      </c>
      <c r="P875" s="24"/>
      <c r="Q875" s="87"/>
      <c r="R875" s="87"/>
      <c r="S875" s="20"/>
      <c r="T875" s="20"/>
    </row>
    <row r="876" spans="1:20">
      <c r="A876" s="4" t="s">
        <v>752</v>
      </c>
      <c r="B876" s="153">
        <v>79.536</v>
      </c>
      <c r="C876" s="154"/>
      <c r="D876" s="24">
        <f t="shared" si="76"/>
        <v>15.9072</v>
      </c>
      <c r="E876" s="86">
        <v>76.9242857142857</v>
      </c>
      <c r="F876" s="155"/>
      <c r="G876" s="24">
        <f t="shared" si="77"/>
        <v>38.4621428571429</v>
      </c>
      <c r="H876" s="66">
        <v>91.264</v>
      </c>
      <c r="I876" s="154"/>
      <c r="J876" s="24">
        <f t="shared" si="78"/>
        <v>13.6896</v>
      </c>
      <c r="K876" s="24">
        <v>80</v>
      </c>
      <c r="L876" s="154"/>
      <c r="M876" s="24">
        <f t="shared" si="79"/>
        <v>12</v>
      </c>
      <c r="N876" s="24">
        <f t="shared" si="82"/>
        <v>80.0589428571429</v>
      </c>
      <c r="O876" s="99">
        <v>33</v>
      </c>
      <c r="P876" s="24"/>
      <c r="Q876" s="87"/>
      <c r="R876" s="87"/>
      <c r="S876" s="20"/>
      <c r="T876" s="20"/>
    </row>
    <row r="877" spans="1:20">
      <c r="A877" s="4" t="s">
        <v>753</v>
      </c>
      <c r="B877" s="153">
        <v>75.724</v>
      </c>
      <c r="C877" s="154"/>
      <c r="D877" s="24">
        <f t="shared" si="76"/>
        <v>15.1448</v>
      </c>
      <c r="E877" s="86">
        <v>78.8585714285715</v>
      </c>
      <c r="F877" s="155"/>
      <c r="G877" s="24">
        <f t="shared" si="77"/>
        <v>39.4292857142857</v>
      </c>
      <c r="H877" s="66">
        <v>83.1463333333333</v>
      </c>
      <c r="I877" s="154">
        <v>6</v>
      </c>
      <c r="J877" s="24">
        <f t="shared" si="78"/>
        <v>13.37195</v>
      </c>
      <c r="K877" s="24">
        <v>80</v>
      </c>
      <c r="L877" s="154"/>
      <c r="M877" s="24">
        <f t="shared" si="79"/>
        <v>12</v>
      </c>
      <c r="N877" s="24">
        <f t="shared" si="82"/>
        <v>79.9460357142857</v>
      </c>
      <c r="O877" s="30">
        <v>34</v>
      </c>
      <c r="P877" s="24"/>
      <c r="Q877" s="87"/>
      <c r="R877" s="87"/>
      <c r="S877" s="20"/>
      <c r="T877" s="20"/>
    </row>
    <row r="878" spans="1:20">
      <c r="A878" s="4" t="s">
        <v>754</v>
      </c>
      <c r="B878" s="153">
        <v>80.42</v>
      </c>
      <c r="C878" s="154"/>
      <c r="D878" s="24">
        <f t="shared" si="76"/>
        <v>16.084</v>
      </c>
      <c r="E878" s="86">
        <v>78.1957142857142</v>
      </c>
      <c r="F878" s="155"/>
      <c r="G878" s="24">
        <f t="shared" si="77"/>
        <v>39.0978571428571</v>
      </c>
      <c r="H878" s="66">
        <v>76.843</v>
      </c>
      <c r="I878" s="154">
        <v>4</v>
      </c>
      <c r="J878" s="24">
        <f t="shared" si="78"/>
        <v>12.12645</v>
      </c>
      <c r="K878" s="24">
        <v>80</v>
      </c>
      <c r="L878" s="154"/>
      <c r="M878" s="24">
        <f t="shared" si="79"/>
        <v>12</v>
      </c>
      <c r="N878" s="24">
        <f t="shared" si="82"/>
        <v>79.3083071428571</v>
      </c>
      <c r="O878" s="30">
        <v>35</v>
      </c>
      <c r="P878" s="24"/>
      <c r="Q878" s="87"/>
      <c r="R878" s="87"/>
      <c r="S878" s="20"/>
      <c r="T878" s="20"/>
    </row>
    <row r="879" spans="1:20">
      <c r="A879" s="4" t="s">
        <v>755</v>
      </c>
      <c r="B879" s="153">
        <v>80.896</v>
      </c>
      <c r="C879" s="154"/>
      <c r="D879" s="24">
        <f t="shared" si="76"/>
        <v>16.1792</v>
      </c>
      <c r="E879" s="86">
        <v>79.6057142857143</v>
      </c>
      <c r="F879" s="155"/>
      <c r="G879" s="24">
        <f t="shared" si="77"/>
        <v>39.8028571428571</v>
      </c>
      <c r="H879" s="66">
        <v>75.307</v>
      </c>
      <c r="I879" s="154"/>
      <c r="J879" s="24">
        <f t="shared" si="78"/>
        <v>11.29605</v>
      </c>
      <c r="K879" s="24">
        <v>80</v>
      </c>
      <c r="L879" s="154"/>
      <c r="M879" s="24">
        <f t="shared" si="79"/>
        <v>12</v>
      </c>
      <c r="N879" s="24">
        <f t="shared" si="82"/>
        <v>79.2781071428572</v>
      </c>
      <c r="O879" s="99">
        <v>36</v>
      </c>
      <c r="P879" s="15"/>
      <c r="Q879" s="87"/>
      <c r="R879" s="87"/>
      <c r="S879" s="20"/>
      <c r="T879" s="20"/>
    </row>
    <row r="880" spans="1:20">
      <c r="A880" s="4" t="s">
        <v>756</v>
      </c>
      <c r="B880" s="153">
        <v>74.062</v>
      </c>
      <c r="C880" s="154"/>
      <c r="D880" s="24">
        <f t="shared" si="76"/>
        <v>14.8124</v>
      </c>
      <c r="E880" s="86">
        <v>78.91</v>
      </c>
      <c r="F880" s="155"/>
      <c r="G880" s="24">
        <f t="shared" si="77"/>
        <v>39.455</v>
      </c>
      <c r="H880" s="66">
        <v>77.102</v>
      </c>
      <c r="I880" s="154">
        <v>4</v>
      </c>
      <c r="J880" s="24">
        <f t="shared" si="78"/>
        <v>12.1653</v>
      </c>
      <c r="K880" s="24">
        <v>80</v>
      </c>
      <c r="L880" s="154">
        <v>2</v>
      </c>
      <c r="M880" s="24">
        <f t="shared" si="79"/>
        <v>12.3</v>
      </c>
      <c r="N880" s="24">
        <f t="shared" si="82"/>
        <v>78.7327</v>
      </c>
      <c r="O880" s="99">
        <v>37</v>
      </c>
      <c r="P880" s="15"/>
      <c r="Q880" s="87"/>
      <c r="R880" s="87"/>
      <c r="S880" s="20"/>
      <c r="T880" s="20"/>
    </row>
    <row r="881" spans="1:20">
      <c r="A881" s="4" t="s">
        <v>757</v>
      </c>
      <c r="B881" s="153">
        <v>86.514</v>
      </c>
      <c r="C881" s="154"/>
      <c r="D881" s="24">
        <f t="shared" si="76"/>
        <v>17.3028</v>
      </c>
      <c r="E881" s="86">
        <v>76.1907142857143</v>
      </c>
      <c r="F881" s="155"/>
      <c r="G881" s="24">
        <f t="shared" si="77"/>
        <v>38.0953571428571</v>
      </c>
      <c r="H881" s="66">
        <v>74.8616666666667</v>
      </c>
      <c r="I881" s="154"/>
      <c r="J881" s="24">
        <f t="shared" si="78"/>
        <v>11.22925</v>
      </c>
      <c r="K881" s="24">
        <v>80</v>
      </c>
      <c r="L881" s="154"/>
      <c r="M881" s="24">
        <f t="shared" si="79"/>
        <v>12</v>
      </c>
      <c r="N881" s="24">
        <f t="shared" si="82"/>
        <v>78.6274071428572</v>
      </c>
      <c r="O881" s="99">
        <v>38</v>
      </c>
      <c r="P881" s="15"/>
      <c r="Q881" s="87"/>
      <c r="R881" s="87"/>
      <c r="S881" s="20"/>
      <c r="T881" s="20"/>
    </row>
    <row r="882" spans="1:20">
      <c r="A882" s="4" t="s">
        <v>758</v>
      </c>
      <c r="B882" s="153">
        <v>77.16</v>
      </c>
      <c r="C882" s="154"/>
      <c r="D882" s="24">
        <f t="shared" si="76"/>
        <v>15.432</v>
      </c>
      <c r="E882" s="86">
        <v>77.27</v>
      </c>
      <c r="F882" s="155"/>
      <c r="G882" s="24">
        <f t="shared" si="77"/>
        <v>38.635</v>
      </c>
      <c r="H882" s="66">
        <v>72.6446666666667</v>
      </c>
      <c r="I882" s="154">
        <v>4</v>
      </c>
      <c r="J882" s="24">
        <f t="shared" si="78"/>
        <v>11.4967</v>
      </c>
      <c r="K882" s="24">
        <v>80</v>
      </c>
      <c r="L882" s="154">
        <v>2</v>
      </c>
      <c r="M882" s="24">
        <f t="shared" si="79"/>
        <v>12.3</v>
      </c>
      <c r="N882" s="24">
        <f t="shared" si="82"/>
        <v>77.8637</v>
      </c>
      <c r="O882" s="30">
        <v>39</v>
      </c>
      <c r="P882" s="24"/>
      <c r="Q882" s="87"/>
      <c r="R882" s="87"/>
      <c r="S882" s="20"/>
      <c r="T882" s="20"/>
    </row>
    <row r="883" spans="1:20">
      <c r="A883" s="4" t="s">
        <v>759</v>
      </c>
      <c r="B883" s="24">
        <v>80.29</v>
      </c>
      <c r="C883" s="154"/>
      <c r="D883" s="24">
        <f t="shared" si="76"/>
        <v>16.058</v>
      </c>
      <c r="E883" s="86">
        <v>75.1078571428571</v>
      </c>
      <c r="F883" s="155"/>
      <c r="G883" s="24">
        <f t="shared" si="77"/>
        <v>37.5539285714285</v>
      </c>
      <c r="H883" s="24">
        <v>78.5575</v>
      </c>
      <c r="I883" s="154"/>
      <c r="J883" s="24">
        <f t="shared" si="78"/>
        <v>11.783625</v>
      </c>
      <c r="K883" s="24">
        <v>80</v>
      </c>
      <c r="L883" s="154"/>
      <c r="M883" s="24">
        <f t="shared" si="79"/>
        <v>12</v>
      </c>
      <c r="N883" s="24">
        <f t="shared" si="82"/>
        <v>77.3955535714286</v>
      </c>
      <c r="O883" s="30">
        <v>40</v>
      </c>
      <c r="P883" s="153"/>
      <c r="Q883" s="87"/>
      <c r="R883" s="87"/>
      <c r="S883" s="20"/>
      <c r="T883" s="20"/>
    </row>
    <row r="884" spans="1:20">
      <c r="A884" s="4" t="s">
        <v>760</v>
      </c>
      <c r="B884" s="153">
        <v>74.604</v>
      </c>
      <c r="C884" s="154"/>
      <c r="D884" s="24">
        <f t="shared" si="76"/>
        <v>14.9208</v>
      </c>
      <c r="E884" s="86">
        <v>72.7432467532468</v>
      </c>
      <c r="F884" s="155"/>
      <c r="G884" s="24">
        <f t="shared" si="77"/>
        <v>36.3716233766234</v>
      </c>
      <c r="H884" s="66">
        <v>86.9763333333333</v>
      </c>
      <c r="I884" s="154"/>
      <c r="J884" s="24">
        <f t="shared" si="78"/>
        <v>13.04645</v>
      </c>
      <c r="K884" s="24">
        <v>80</v>
      </c>
      <c r="L884" s="154"/>
      <c r="M884" s="24">
        <f t="shared" si="79"/>
        <v>12</v>
      </c>
      <c r="N884" s="24">
        <f t="shared" si="82"/>
        <v>76.3388733766234</v>
      </c>
      <c r="O884" s="99">
        <v>41</v>
      </c>
      <c r="P884" s="24"/>
      <c r="Q884" s="87"/>
      <c r="R884" s="87"/>
      <c r="S884" s="20"/>
      <c r="T884" s="20"/>
    </row>
    <row r="885" spans="1:20">
      <c r="A885" s="4" t="s">
        <v>761</v>
      </c>
      <c r="B885" s="153">
        <v>65.538</v>
      </c>
      <c r="C885" s="154"/>
      <c r="D885" s="24">
        <f t="shared" si="76"/>
        <v>13.1076</v>
      </c>
      <c r="E885" s="86">
        <v>74.1121428571429</v>
      </c>
      <c r="F885" s="155"/>
      <c r="G885" s="24">
        <f t="shared" si="77"/>
        <v>37.0560714285714</v>
      </c>
      <c r="H885" s="66">
        <v>71.1433333333333</v>
      </c>
      <c r="I885" s="154"/>
      <c r="J885" s="24">
        <f t="shared" si="78"/>
        <v>10.6715</v>
      </c>
      <c r="K885" s="24">
        <v>80</v>
      </c>
      <c r="L885" s="154"/>
      <c r="M885" s="24">
        <f t="shared" si="79"/>
        <v>12</v>
      </c>
      <c r="N885" s="24">
        <f t="shared" si="82"/>
        <v>72.8351714285714</v>
      </c>
      <c r="O885" s="99">
        <v>42</v>
      </c>
      <c r="P885" s="15"/>
      <c r="Q885" s="87"/>
      <c r="R885" s="87"/>
      <c r="S885" s="20"/>
      <c r="T885" s="20"/>
    </row>
    <row r="886" spans="1:20">
      <c r="A886" s="4" t="s">
        <v>762</v>
      </c>
      <c r="B886" s="153">
        <v>67.596</v>
      </c>
      <c r="C886" s="154"/>
      <c r="D886" s="24">
        <f t="shared" si="76"/>
        <v>13.5192</v>
      </c>
      <c r="E886" s="86">
        <v>72.6921428571429</v>
      </c>
      <c r="F886" s="155"/>
      <c r="G886" s="24">
        <f t="shared" si="77"/>
        <v>36.3460714285714</v>
      </c>
      <c r="H886" s="66">
        <v>46.7483333333333</v>
      </c>
      <c r="I886" s="154"/>
      <c r="J886" s="24">
        <f t="shared" si="78"/>
        <v>7.01224999999999</v>
      </c>
      <c r="K886" s="24">
        <v>80</v>
      </c>
      <c r="L886" s="154"/>
      <c r="M886" s="24">
        <f t="shared" si="79"/>
        <v>12</v>
      </c>
      <c r="N886" s="24">
        <f t="shared" si="82"/>
        <v>68.8775214285714</v>
      </c>
      <c r="O886" s="99">
        <v>43</v>
      </c>
      <c r="P886" s="24"/>
      <c r="Q886" s="87"/>
      <c r="R886" s="87"/>
      <c r="S886" s="20"/>
      <c r="T886" s="20"/>
    </row>
    <row r="887" spans="1:20">
      <c r="A887" s="4" t="s">
        <v>763</v>
      </c>
      <c r="B887" s="153">
        <v>65.66</v>
      </c>
      <c r="C887" s="154"/>
      <c r="D887" s="24">
        <f t="shared" si="76"/>
        <v>13.132</v>
      </c>
      <c r="E887" s="86">
        <v>53.1471428571429</v>
      </c>
      <c r="F887" s="155"/>
      <c r="G887" s="24">
        <f t="shared" si="77"/>
        <v>26.5735714285715</v>
      </c>
      <c r="H887" s="66">
        <v>68.54</v>
      </c>
      <c r="I887" s="154"/>
      <c r="J887" s="24">
        <f t="shared" si="78"/>
        <v>10.281</v>
      </c>
      <c r="K887" s="24">
        <v>80</v>
      </c>
      <c r="L887" s="154"/>
      <c r="M887" s="24">
        <f t="shared" si="79"/>
        <v>12</v>
      </c>
      <c r="N887" s="24">
        <f t="shared" si="82"/>
        <v>61.9865714285715</v>
      </c>
      <c r="O887" s="99">
        <v>44</v>
      </c>
      <c r="P887" s="15"/>
      <c r="Q887" s="87"/>
      <c r="R887" s="87"/>
      <c r="S887" s="20"/>
      <c r="T887" s="20"/>
    </row>
    <row r="888" spans="1:20">
      <c r="A888" s="4" t="s">
        <v>764</v>
      </c>
      <c r="B888" s="153">
        <v>33</v>
      </c>
      <c r="C888" s="154"/>
      <c r="D888" s="24">
        <f t="shared" si="76"/>
        <v>6.6</v>
      </c>
      <c r="E888" s="86">
        <v>42.5</v>
      </c>
      <c r="F888" s="155"/>
      <c r="G888" s="24">
        <f t="shared" si="77"/>
        <v>21.25</v>
      </c>
      <c r="H888" s="66">
        <v>62.9026666666667</v>
      </c>
      <c r="I888" s="154"/>
      <c r="J888" s="24">
        <f t="shared" si="78"/>
        <v>9.4354</v>
      </c>
      <c r="K888" s="24">
        <v>80</v>
      </c>
      <c r="L888" s="154"/>
      <c r="M888" s="24">
        <f t="shared" si="79"/>
        <v>12</v>
      </c>
      <c r="N888" s="24">
        <f t="shared" si="82"/>
        <v>49.2854</v>
      </c>
      <c r="O888" s="99">
        <v>45</v>
      </c>
      <c r="P888" s="15"/>
      <c r="Q888" s="87"/>
      <c r="R888" s="87"/>
      <c r="S888" s="20"/>
      <c r="T888" s="20"/>
    </row>
    <row r="889" spans="1:20">
      <c r="A889" s="4" t="s">
        <v>765</v>
      </c>
      <c r="B889" s="153">
        <v>27.6</v>
      </c>
      <c r="C889" s="154"/>
      <c r="D889" s="24">
        <f t="shared" si="76"/>
        <v>5.52</v>
      </c>
      <c r="E889" s="86">
        <v>40.2521428571429</v>
      </c>
      <c r="F889" s="155"/>
      <c r="G889" s="24">
        <f t="shared" si="77"/>
        <v>20.1260714285714</v>
      </c>
      <c r="H889" s="66">
        <v>55.71</v>
      </c>
      <c r="I889" s="154"/>
      <c r="J889" s="24">
        <f t="shared" si="78"/>
        <v>8.3565</v>
      </c>
      <c r="K889" s="24">
        <v>80</v>
      </c>
      <c r="L889" s="154"/>
      <c r="M889" s="24">
        <f t="shared" si="79"/>
        <v>12</v>
      </c>
      <c r="N889" s="24">
        <f t="shared" si="82"/>
        <v>46.0025714285714</v>
      </c>
      <c r="O889" s="99">
        <v>46</v>
      </c>
      <c r="P889" s="24"/>
      <c r="Q889" s="87"/>
      <c r="R889" s="87"/>
      <c r="S889" s="20"/>
      <c r="T889" s="20"/>
    </row>
    <row r="890" spans="1:20">
      <c r="A890" s="4" t="s">
        <v>766</v>
      </c>
      <c r="B890" s="153">
        <v>24.8</v>
      </c>
      <c r="C890" s="154"/>
      <c r="D890" s="24">
        <f t="shared" si="76"/>
        <v>4.96</v>
      </c>
      <c r="E890" s="86">
        <v>24.6235714285714</v>
      </c>
      <c r="F890" s="155"/>
      <c r="G890" s="24">
        <f t="shared" si="77"/>
        <v>12.3117857142857</v>
      </c>
      <c r="H890" s="66">
        <v>39.24</v>
      </c>
      <c r="I890" s="154"/>
      <c r="J890" s="24">
        <f t="shared" si="78"/>
        <v>5.886</v>
      </c>
      <c r="K890" s="24">
        <v>80</v>
      </c>
      <c r="L890" s="154"/>
      <c r="M890" s="24">
        <f t="shared" si="79"/>
        <v>12</v>
      </c>
      <c r="N890" s="24">
        <f t="shared" si="82"/>
        <v>35.1577857142857</v>
      </c>
      <c r="O890" s="99">
        <v>47</v>
      </c>
      <c r="P890" s="24"/>
      <c r="Q890" s="87"/>
      <c r="R890" s="87"/>
      <c r="S890" s="20"/>
      <c r="T890" s="20"/>
    </row>
    <row r="893" spans="1:20">
      <c r="A893" s="149" t="s">
        <v>0</v>
      </c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8"/>
    </row>
    <row r="894" spans="1:20">
      <c r="A894" s="149" t="s">
        <v>767</v>
      </c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8"/>
    </row>
    <row r="895" spans="1:20">
      <c r="A895" s="1" t="s">
        <v>2</v>
      </c>
      <c r="B895" s="1" t="s">
        <v>3</v>
      </c>
      <c r="C895" s="1"/>
      <c r="D895" s="1"/>
      <c r="E895" s="1" t="s">
        <v>4</v>
      </c>
      <c r="F895" s="1"/>
      <c r="G895" s="1"/>
      <c r="H895" s="1" t="s">
        <v>5</v>
      </c>
      <c r="I895" s="1"/>
      <c r="J895" s="1"/>
      <c r="K895" s="1" t="s">
        <v>6</v>
      </c>
      <c r="L895" s="1"/>
      <c r="M895" s="1"/>
      <c r="N895" s="1" t="s">
        <v>7</v>
      </c>
      <c r="O895" s="157" t="s">
        <v>8</v>
      </c>
      <c r="P895" s="1" t="s">
        <v>9</v>
      </c>
      <c r="Q895" s="19"/>
      <c r="R895" s="19"/>
      <c r="S895" s="20"/>
      <c r="T895" s="20"/>
    </row>
    <row r="896" spans="1:2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57"/>
      <c r="P896" s="1" t="s">
        <v>10</v>
      </c>
      <c r="Q896" s="19"/>
      <c r="R896" s="19"/>
      <c r="S896" s="20"/>
      <c r="T896" s="20"/>
    </row>
    <row r="897" spans="1:2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57"/>
      <c r="P897" s="1" t="s">
        <v>11</v>
      </c>
      <c r="Q897" s="19"/>
      <c r="R897" s="19"/>
      <c r="S897" s="20"/>
      <c r="T897" s="20"/>
    </row>
    <row r="898" spans="1:20">
      <c r="A898" s="1"/>
      <c r="B898" s="2" t="s">
        <v>12</v>
      </c>
      <c r="C898" s="2" t="s">
        <v>13</v>
      </c>
      <c r="D898" s="3">
        <v>0.2</v>
      </c>
      <c r="E898" s="2" t="s">
        <v>14</v>
      </c>
      <c r="F898" s="1" t="s">
        <v>15</v>
      </c>
      <c r="G898" s="3">
        <v>0.5</v>
      </c>
      <c r="H898" s="2" t="s">
        <v>12</v>
      </c>
      <c r="I898" s="2" t="s">
        <v>13</v>
      </c>
      <c r="J898" s="3">
        <v>0.15</v>
      </c>
      <c r="K898" s="2" t="s">
        <v>12</v>
      </c>
      <c r="L898" s="2" t="s">
        <v>13</v>
      </c>
      <c r="M898" s="3">
        <v>0.15</v>
      </c>
      <c r="N898" s="1"/>
      <c r="O898" s="157"/>
      <c r="P898" s="1" t="s">
        <v>16</v>
      </c>
      <c r="Q898" s="19"/>
      <c r="R898" s="19"/>
      <c r="S898" s="20"/>
      <c r="T898" s="20"/>
    </row>
    <row r="899" spans="1:20">
      <c r="A899" s="1"/>
      <c r="B899" s="2"/>
      <c r="C899" s="2"/>
      <c r="D899" s="3"/>
      <c r="E899" s="2"/>
      <c r="F899" s="1" t="s">
        <v>9</v>
      </c>
      <c r="G899" s="3"/>
      <c r="H899" s="2"/>
      <c r="I899" s="2"/>
      <c r="J899" s="3"/>
      <c r="K899" s="2"/>
      <c r="L899" s="2"/>
      <c r="M899" s="3"/>
      <c r="N899" s="1"/>
      <c r="O899" s="157"/>
      <c r="P899" s="1" t="s">
        <v>17</v>
      </c>
      <c r="Q899" s="19"/>
      <c r="R899" s="19"/>
      <c r="S899" s="20"/>
      <c r="T899" s="20"/>
    </row>
    <row r="900" spans="1:20">
      <c r="A900" s="1"/>
      <c r="B900" s="1">
        <v>80</v>
      </c>
      <c r="C900" s="2" t="s">
        <v>18</v>
      </c>
      <c r="D900" s="2" t="s">
        <v>19</v>
      </c>
      <c r="E900" s="2" t="s">
        <v>20</v>
      </c>
      <c r="F900" s="2" t="s">
        <v>18</v>
      </c>
      <c r="G900" s="2" t="s">
        <v>19</v>
      </c>
      <c r="H900" s="2" t="s">
        <v>20</v>
      </c>
      <c r="I900" s="2" t="s">
        <v>18</v>
      </c>
      <c r="J900" s="2" t="s">
        <v>19</v>
      </c>
      <c r="K900" s="1">
        <v>80</v>
      </c>
      <c r="L900" s="2" t="s">
        <v>21</v>
      </c>
      <c r="M900" s="2" t="s">
        <v>19</v>
      </c>
      <c r="N900" s="1"/>
      <c r="O900" s="157"/>
      <c r="P900" s="14"/>
      <c r="Q900" s="19"/>
      <c r="R900" s="19"/>
      <c r="S900" s="20"/>
      <c r="T900" s="20"/>
    </row>
    <row r="901" spans="1:20">
      <c r="A901" s="1"/>
      <c r="B901" s="1" t="s">
        <v>10</v>
      </c>
      <c r="C901" s="2"/>
      <c r="D901" s="2"/>
      <c r="E901" s="2"/>
      <c r="F901" s="2"/>
      <c r="G901" s="2"/>
      <c r="H901" s="2"/>
      <c r="I901" s="2"/>
      <c r="J901" s="2"/>
      <c r="K901" s="1" t="s">
        <v>10</v>
      </c>
      <c r="L901" s="2"/>
      <c r="M901" s="2"/>
      <c r="N901" s="1"/>
      <c r="O901" s="157"/>
      <c r="P901" s="14"/>
      <c r="Q901" s="19"/>
      <c r="R901" s="19"/>
      <c r="S901" s="20"/>
      <c r="T901" s="20"/>
    </row>
    <row r="902" spans="1:20">
      <c r="A902" s="4" t="s">
        <v>768</v>
      </c>
      <c r="B902" s="100">
        <v>92.186</v>
      </c>
      <c r="C902" s="87"/>
      <c r="D902" s="159">
        <f>(B902+C902)*0.2</f>
        <v>18.4372</v>
      </c>
      <c r="E902" s="159">
        <v>87.5306666666667</v>
      </c>
      <c r="F902" s="87"/>
      <c r="G902" s="159">
        <f>(E902+F902)*0.5</f>
        <v>43.7653333333334</v>
      </c>
      <c r="H902" s="160">
        <v>91.56</v>
      </c>
      <c r="I902" s="159">
        <v>3</v>
      </c>
      <c r="J902" s="159">
        <f>(H902+I902)*0.15</f>
        <v>14.184</v>
      </c>
      <c r="K902" s="24">
        <v>80</v>
      </c>
      <c r="L902" s="159">
        <v>8.5</v>
      </c>
      <c r="M902" s="159">
        <f>(K902+L902)*0.15</f>
        <v>13.275</v>
      </c>
      <c r="N902" s="159">
        <f>D902+G902+J902+M902</f>
        <v>89.6615333333334</v>
      </c>
      <c r="O902" s="168" t="s">
        <v>769</v>
      </c>
      <c r="P902" s="159">
        <v>1</v>
      </c>
      <c r="Q902" s="87"/>
      <c r="R902" s="87"/>
      <c r="S902" s="31"/>
      <c r="T902" s="31"/>
    </row>
    <row r="903" spans="1:20">
      <c r="A903" s="9" t="s">
        <v>770</v>
      </c>
      <c r="B903" s="100">
        <v>86.242</v>
      </c>
      <c r="C903" s="87"/>
      <c r="D903" s="159">
        <f t="shared" ref="D903:D947" si="83">(B903+C903)*0.2</f>
        <v>17.2484</v>
      </c>
      <c r="E903" s="159">
        <v>80.13</v>
      </c>
      <c r="F903" s="87"/>
      <c r="G903" s="159">
        <f t="shared" ref="G903:G947" si="84">(E903+F903)*0.5</f>
        <v>40.065</v>
      </c>
      <c r="H903" s="160">
        <v>92.675</v>
      </c>
      <c r="I903" s="159"/>
      <c r="J903" s="159">
        <f t="shared" ref="J903:J947" si="85">(H903+I903)*0.15</f>
        <v>13.90125</v>
      </c>
      <c r="K903" s="24">
        <v>80</v>
      </c>
      <c r="L903" s="159"/>
      <c r="M903" s="159">
        <f t="shared" ref="M903:M947" si="86">(K903+L903)*0.15</f>
        <v>12</v>
      </c>
      <c r="N903" s="159">
        <f t="shared" ref="N903:N947" si="87">D903+G903+J903+M903</f>
        <v>83.21465</v>
      </c>
      <c r="O903" s="168" t="s">
        <v>771</v>
      </c>
      <c r="P903" s="159"/>
      <c r="Q903" s="87"/>
      <c r="R903" s="87"/>
      <c r="S903" s="31"/>
      <c r="T903" s="31"/>
    </row>
    <row r="904" spans="1:20">
      <c r="A904" s="4" t="s">
        <v>772</v>
      </c>
      <c r="B904" s="100">
        <v>87.798</v>
      </c>
      <c r="C904" s="87"/>
      <c r="D904" s="159">
        <f t="shared" si="83"/>
        <v>17.5596</v>
      </c>
      <c r="E904" s="159">
        <v>82.4357142857143</v>
      </c>
      <c r="F904" s="87"/>
      <c r="G904" s="159">
        <f t="shared" si="84"/>
        <v>41.2178571428571</v>
      </c>
      <c r="H904" s="160">
        <v>90.08</v>
      </c>
      <c r="I904" s="159"/>
      <c r="J904" s="159">
        <f t="shared" si="85"/>
        <v>13.512</v>
      </c>
      <c r="K904" s="24">
        <v>80</v>
      </c>
      <c r="L904" s="159">
        <v>7</v>
      </c>
      <c r="M904" s="159">
        <f t="shared" si="86"/>
        <v>13.05</v>
      </c>
      <c r="N904" s="159">
        <f t="shared" si="87"/>
        <v>85.3394571428571</v>
      </c>
      <c r="O904" s="168" t="s">
        <v>773</v>
      </c>
      <c r="P904" s="159"/>
      <c r="Q904" s="87"/>
      <c r="R904" s="87"/>
      <c r="S904" s="31"/>
      <c r="T904" s="31"/>
    </row>
    <row r="905" spans="1:20">
      <c r="A905" s="4" t="s">
        <v>774</v>
      </c>
      <c r="B905" s="100">
        <v>73.806</v>
      </c>
      <c r="C905" s="87"/>
      <c r="D905" s="159">
        <f t="shared" si="83"/>
        <v>14.7612</v>
      </c>
      <c r="E905" s="159">
        <v>41.086</v>
      </c>
      <c r="F905" s="87"/>
      <c r="G905" s="159">
        <f t="shared" si="84"/>
        <v>20.543</v>
      </c>
      <c r="H905" s="159">
        <v>85.3066666666667</v>
      </c>
      <c r="I905" s="159"/>
      <c r="J905" s="159">
        <f t="shared" si="85"/>
        <v>12.796</v>
      </c>
      <c r="K905" s="24">
        <v>80</v>
      </c>
      <c r="L905" s="159"/>
      <c r="M905" s="159">
        <f t="shared" si="86"/>
        <v>12</v>
      </c>
      <c r="N905" s="159">
        <f t="shared" si="87"/>
        <v>60.1002</v>
      </c>
      <c r="O905" s="168" t="s">
        <v>775</v>
      </c>
      <c r="P905" s="159"/>
      <c r="Q905" s="87"/>
      <c r="R905" s="87"/>
      <c r="S905" s="31"/>
      <c r="T905" s="31"/>
    </row>
    <row r="906" spans="1:20">
      <c r="A906" s="4" t="s">
        <v>776</v>
      </c>
      <c r="B906" s="100">
        <v>84.016</v>
      </c>
      <c r="C906" s="87"/>
      <c r="D906" s="159">
        <f t="shared" si="83"/>
        <v>16.8032</v>
      </c>
      <c r="E906" s="159">
        <v>78.8192857142857</v>
      </c>
      <c r="F906" s="87"/>
      <c r="G906" s="159">
        <f t="shared" si="84"/>
        <v>39.4096428571428</v>
      </c>
      <c r="H906" s="160">
        <v>87.7433333333333</v>
      </c>
      <c r="I906" s="159"/>
      <c r="J906" s="159">
        <f t="shared" si="85"/>
        <v>13.1615</v>
      </c>
      <c r="K906" s="24">
        <v>80</v>
      </c>
      <c r="L906" s="159"/>
      <c r="M906" s="159">
        <f t="shared" si="86"/>
        <v>12</v>
      </c>
      <c r="N906" s="159">
        <f t="shared" si="87"/>
        <v>81.3743428571428</v>
      </c>
      <c r="O906" s="168" t="s">
        <v>777</v>
      </c>
      <c r="P906" s="159"/>
      <c r="Q906" s="87"/>
      <c r="R906" s="87"/>
      <c r="S906" s="31"/>
      <c r="T906" s="31"/>
    </row>
    <row r="907" spans="1:20">
      <c r="A907" s="4" t="s">
        <v>778</v>
      </c>
      <c r="B907" s="100">
        <v>80.43</v>
      </c>
      <c r="C907" s="87"/>
      <c r="D907" s="159">
        <f t="shared" si="83"/>
        <v>16.086</v>
      </c>
      <c r="E907" s="159">
        <v>54.1093333333333</v>
      </c>
      <c r="F907" s="87"/>
      <c r="G907" s="159">
        <f t="shared" si="84"/>
        <v>27.0546666666667</v>
      </c>
      <c r="H907" s="159">
        <v>83.3966666666667</v>
      </c>
      <c r="I907" s="159"/>
      <c r="J907" s="159">
        <f t="shared" si="85"/>
        <v>12.5095</v>
      </c>
      <c r="K907" s="24">
        <v>80</v>
      </c>
      <c r="L907" s="159"/>
      <c r="M907" s="159">
        <f t="shared" si="86"/>
        <v>12</v>
      </c>
      <c r="N907" s="159">
        <f t="shared" si="87"/>
        <v>67.6501666666666</v>
      </c>
      <c r="O907" s="168" t="s">
        <v>779</v>
      </c>
      <c r="P907" s="159"/>
      <c r="Q907" s="87"/>
      <c r="R907" s="87"/>
      <c r="S907" s="31"/>
      <c r="T907" s="31"/>
    </row>
    <row r="908" spans="1:20">
      <c r="A908" s="4" t="s">
        <v>780</v>
      </c>
      <c r="B908" s="100">
        <v>90.214</v>
      </c>
      <c r="C908" s="87">
        <v>3</v>
      </c>
      <c r="D908" s="159">
        <f t="shared" si="83"/>
        <v>18.6428</v>
      </c>
      <c r="E908" s="159">
        <v>88.3253333333333</v>
      </c>
      <c r="F908" s="87"/>
      <c r="G908" s="159">
        <f t="shared" si="84"/>
        <v>44.1626666666667</v>
      </c>
      <c r="H908" s="160">
        <v>92.8566666666667</v>
      </c>
      <c r="I908" s="159"/>
      <c r="J908" s="159">
        <f t="shared" si="85"/>
        <v>13.9285</v>
      </c>
      <c r="K908" s="24">
        <v>80</v>
      </c>
      <c r="L908" s="159">
        <v>16</v>
      </c>
      <c r="M908" s="159">
        <f t="shared" si="86"/>
        <v>14.4</v>
      </c>
      <c r="N908" s="159">
        <f t="shared" si="87"/>
        <v>91.1339666666667</v>
      </c>
      <c r="O908" s="168" t="s">
        <v>781</v>
      </c>
      <c r="P908" s="159"/>
      <c r="Q908" s="87"/>
      <c r="R908" s="87"/>
      <c r="S908" s="31"/>
      <c r="T908" s="31"/>
    </row>
    <row r="909" spans="1:20">
      <c r="A909" s="4" t="s">
        <v>782</v>
      </c>
      <c r="B909" s="100">
        <v>85.602</v>
      </c>
      <c r="C909" s="87"/>
      <c r="D909" s="159">
        <f t="shared" si="83"/>
        <v>17.1204</v>
      </c>
      <c r="E909" s="159">
        <v>79.1426666666667</v>
      </c>
      <c r="F909" s="87"/>
      <c r="G909" s="159">
        <f t="shared" si="84"/>
        <v>39.5713333333333</v>
      </c>
      <c r="H909" s="161">
        <v>91.21</v>
      </c>
      <c r="I909" s="159"/>
      <c r="J909" s="159">
        <f t="shared" si="85"/>
        <v>13.6815</v>
      </c>
      <c r="K909" s="24">
        <v>80</v>
      </c>
      <c r="L909" s="159"/>
      <c r="M909" s="159">
        <f t="shared" si="86"/>
        <v>12</v>
      </c>
      <c r="N909" s="159">
        <f t="shared" si="87"/>
        <v>82.3732333333333</v>
      </c>
      <c r="O909" s="168" t="s">
        <v>783</v>
      </c>
      <c r="P909" s="159"/>
      <c r="Q909" s="87"/>
      <c r="R909" s="87"/>
      <c r="S909" s="31"/>
      <c r="T909" s="31"/>
    </row>
    <row r="910" spans="1:20">
      <c r="A910" s="4" t="s">
        <v>784</v>
      </c>
      <c r="B910" s="100">
        <v>82.662</v>
      </c>
      <c r="C910" s="87"/>
      <c r="D910" s="159">
        <f t="shared" si="83"/>
        <v>16.5324</v>
      </c>
      <c r="E910" s="159">
        <v>76.088</v>
      </c>
      <c r="F910" s="87"/>
      <c r="G910" s="159">
        <f t="shared" si="84"/>
        <v>38.044</v>
      </c>
      <c r="H910" s="161">
        <v>83.18</v>
      </c>
      <c r="I910" s="159"/>
      <c r="J910" s="159">
        <f t="shared" si="85"/>
        <v>12.477</v>
      </c>
      <c r="K910" s="24">
        <v>80</v>
      </c>
      <c r="L910" s="159"/>
      <c r="M910" s="159">
        <f t="shared" si="86"/>
        <v>12</v>
      </c>
      <c r="N910" s="159">
        <f t="shared" si="87"/>
        <v>79.0534</v>
      </c>
      <c r="O910" s="168" t="s">
        <v>785</v>
      </c>
      <c r="P910" s="159"/>
      <c r="Q910" s="87"/>
      <c r="R910" s="87"/>
      <c r="S910" s="31"/>
      <c r="T910" s="31"/>
    </row>
    <row r="911" spans="1:20">
      <c r="A911" s="4" t="s">
        <v>786</v>
      </c>
      <c r="B911" s="100">
        <v>81.634</v>
      </c>
      <c r="C911" s="87"/>
      <c r="D911" s="159">
        <f t="shared" si="83"/>
        <v>16.3268</v>
      </c>
      <c r="E911" s="159">
        <v>80.5493333333333</v>
      </c>
      <c r="F911" s="87"/>
      <c r="G911" s="159">
        <f t="shared" si="84"/>
        <v>40.2746666666666</v>
      </c>
      <c r="H911" s="161">
        <v>87.64</v>
      </c>
      <c r="I911" s="159">
        <v>5</v>
      </c>
      <c r="J911" s="159">
        <f t="shared" si="85"/>
        <v>13.896</v>
      </c>
      <c r="K911" s="24">
        <v>80</v>
      </c>
      <c r="L911" s="159">
        <v>4</v>
      </c>
      <c r="M911" s="159">
        <f t="shared" si="86"/>
        <v>12.6</v>
      </c>
      <c r="N911" s="159">
        <f t="shared" si="87"/>
        <v>83.0974666666666</v>
      </c>
      <c r="O911" s="168" t="s">
        <v>787</v>
      </c>
      <c r="P911" s="159"/>
      <c r="Q911" s="87"/>
      <c r="R911" s="87"/>
      <c r="S911" s="31"/>
      <c r="T911" s="31"/>
    </row>
    <row r="912" spans="1:20">
      <c r="A912" s="4" t="s">
        <v>788</v>
      </c>
      <c r="B912" s="100">
        <v>87.498</v>
      </c>
      <c r="C912" s="87"/>
      <c r="D912" s="159">
        <f t="shared" si="83"/>
        <v>17.4996</v>
      </c>
      <c r="E912" s="159">
        <v>86.9233333333333</v>
      </c>
      <c r="F912" s="87"/>
      <c r="G912" s="159">
        <f t="shared" si="84"/>
        <v>43.4616666666667</v>
      </c>
      <c r="H912" s="161">
        <v>93.0433333333333</v>
      </c>
      <c r="I912" s="159"/>
      <c r="J912" s="159">
        <f t="shared" si="85"/>
        <v>13.9565</v>
      </c>
      <c r="K912" s="24">
        <v>80</v>
      </c>
      <c r="L912" s="159">
        <v>4</v>
      </c>
      <c r="M912" s="159">
        <f t="shared" si="86"/>
        <v>12.6</v>
      </c>
      <c r="N912" s="159">
        <f t="shared" si="87"/>
        <v>87.5177666666666</v>
      </c>
      <c r="O912" s="168" t="s">
        <v>789</v>
      </c>
      <c r="P912" s="159"/>
      <c r="Q912" s="87"/>
      <c r="R912" s="87"/>
      <c r="S912" s="31"/>
      <c r="T912" s="31"/>
    </row>
    <row r="913" spans="1:20">
      <c r="A913" s="4" t="s">
        <v>790</v>
      </c>
      <c r="B913" s="100">
        <v>87.132</v>
      </c>
      <c r="C913" s="87"/>
      <c r="D913" s="159">
        <f t="shared" si="83"/>
        <v>17.4264</v>
      </c>
      <c r="E913" s="159">
        <v>84.108</v>
      </c>
      <c r="F913" s="87"/>
      <c r="G913" s="159">
        <f t="shared" si="84"/>
        <v>42.054</v>
      </c>
      <c r="H913" s="161">
        <v>91.3466666666667</v>
      </c>
      <c r="I913" s="159">
        <v>3</v>
      </c>
      <c r="J913" s="159">
        <f t="shared" si="85"/>
        <v>14.152</v>
      </c>
      <c r="K913" s="24">
        <v>80</v>
      </c>
      <c r="L913" s="159">
        <v>8</v>
      </c>
      <c r="M913" s="159">
        <f t="shared" si="86"/>
        <v>13.2</v>
      </c>
      <c r="N913" s="159">
        <f t="shared" si="87"/>
        <v>86.8324</v>
      </c>
      <c r="O913" s="168" t="s">
        <v>791</v>
      </c>
      <c r="P913" s="159"/>
      <c r="Q913" s="87"/>
      <c r="R913" s="87"/>
      <c r="S913" s="31"/>
      <c r="T913" s="31"/>
    </row>
    <row r="914" spans="1:20">
      <c r="A914" s="4" t="s">
        <v>792</v>
      </c>
      <c r="B914" s="100">
        <v>91.034</v>
      </c>
      <c r="C914" s="87"/>
      <c r="D914" s="159">
        <f t="shared" si="83"/>
        <v>18.2068</v>
      </c>
      <c r="E914" s="159">
        <v>86.234</v>
      </c>
      <c r="F914" s="87"/>
      <c r="G914" s="159">
        <f t="shared" si="84"/>
        <v>43.117</v>
      </c>
      <c r="H914" s="161">
        <v>91.2366666666667</v>
      </c>
      <c r="I914" s="159"/>
      <c r="J914" s="159">
        <f t="shared" si="85"/>
        <v>13.6855</v>
      </c>
      <c r="K914" s="24">
        <v>80</v>
      </c>
      <c r="L914" s="159">
        <v>10.5</v>
      </c>
      <c r="M914" s="159">
        <f t="shared" si="86"/>
        <v>13.575</v>
      </c>
      <c r="N914" s="159">
        <f t="shared" si="87"/>
        <v>88.5843</v>
      </c>
      <c r="O914" s="168" t="s">
        <v>793</v>
      </c>
      <c r="P914" s="159">
        <v>1</v>
      </c>
      <c r="Q914" s="87"/>
      <c r="R914" s="87"/>
      <c r="S914" s="31"/>
      <c r="T914" s="31"/>
    </row>
    <row r="915" spans="1:20">
      <c r="A915" s="4" t="s">
        <v>794</v>
      </c>
      <c r="B915" s="100">
        <v>87.562</v>
      </c>
      <c r="C915" s="87"/>
      <c r="D915" s="159">
        <f t="shared" si="83"/>
        <v>17.5124</v>
      </c>
      <c r="E915" s="159">
        <v>80.8553333333333</v>
      </c>
      <c r="F915" s="87"/>
      <c r="G915" s="159">
        <f t="shared" si="84"/>
        <v>40.4276666666667</v>
      </c>
      <c r="H915" s="161">
        <v>87.35</v>
      </c>
      <c r="I915" s="159"/>
      <c r="J915" s="159">
        <f t="shared" si="85"/>
        <v>13.1025</v>
      </c>
      <c r="K915" s="24">
        <v>80</v>
      </c>
      <c r="L915" s="159"/>
      <c r="M915" s="159">
        <f t="shared" si="86"/>
        <v>12</v>
      </c>
      <c r="N915" s="159">
        <f t="shared" si="87"/>
        <v>83.0425666666667</v>
      </c>
      <c r="O915" s="168" t="s">
        <v>795</v>
      </c>
      <c r="P915" s="159"/>
      <c r="Q915" s="87"/>
      <c r="R915" s="87"/>
      <c r="S915" s="31"/>
      <c r="T915" s="31"/>
    </row>
    <row r="916" spans="1:20">
      <c r="A916" s="4" t="s">
        <v>796</v>
      </c>
      <c r="B916" s="100">
        <v>88.638</v>
      </c>
      <c r="C916" s="87"/>
      <c r="D916" s="159">
        <f t="shared" si="83"/>
        <v>17.7276</v>
      </c>
      <c r="E916" s="159">
        <v>86.006</v>
      </c>
      <c r="F916" s="87"/>
      <c r="G916" s="159">
        <f t="shared" si="84"/>
        <v>43.003</v>
      </c>
      <c r="H916" s="161">
        <v>87.0433333333333</v>
      </c>
      <c r="I916" s="159"/>
      <c r="J916" s="159">
        <f t="shared" si="85"/>
        <v>13.0565</v>
      </c>
      <c r="K916" s="24">
        <v>80</v>
      </c>
      <c r="L916" s="159">
        <v>10</v>
      </c>
      <c r="M916" s="159">
        <f t="shared" si="86"/>
        <v>13.5</v>
      </c>
      <c r="N916" s="159">
        <f t="shared" si="87"/>
        <v>87.2871</v>
      </c>
      <c r="O916" s="168" t="s">
        <v>797</v>
      </c>
      <c r="P916" s="159"/>
      <c r="Q916" s="87"/>
      <c r="R916" s="87"/>
      <c r="S916" s="31"/>
      <c r="T916" s="31"/>
    </row>
    <row r="917" spans="1:20">
      <c r="A917" s="9" t="s">
        <v>798</v>
      </c>
      <c r="B917" s="100">
        <v>83.83</v>
      </c>
      <c r="C917" s="87"/>
      <c r="D917" s="159">
        <f t="shared" si="83"/>
        <v>16.766</v>
      </c>
      <c r="E917" s="159">
        <v>78.67</v>
      </c>
      <c r="F917" s="87"/>
      <c r="G917" s="159">
        <f t="shared" si="84"/>
        <v>39.335</v>
      </c>
      <c r="H917" s="161">
        <v>89.2066666666667</v>
      </c>
      <c r="I917" s="159"/>
      <c r="J917" s="159">
        <f t="shared" si="85"/>
        <v>13.381</v>
      </c>
      <c r="K917" s="24">
        <v>80</v>
      </c>
      <c r="L917" s="159"/>
      <c r="M917" s="159">
        <f t="shared" si="86"/>
        <v>12</v>
      </c>
      <c r="N917" s="159">
        <f t="shared" si="87"/>
        <v>81.482</v>
      </c>
      <c r="O917" s="168" t="s">
        <v>799</v>
      </c>
      <c r="P917" s="159">
        <v>1</v>
      </c>
      <c r="Q917" s="87"/>
      <c r="R917" s="87"/>
      <c r="S917" s="31"/>
      <c r="T917" s="31"/>
    </row>
    <row r="918" spans="1:20">
      <c r="A918" s="4" t="s">
        <v>800</v>
      </c>
      <c r="B918" s="100">
        <v>88.136</v>
      </c>
      <c r="C918" s="87"/>
      <c r="D918" s="159">
        <f t="shared" si="83"/>
        <v>17.6272</v>
      </c>
      <c r="E918" s="159">
        <v>80.2806666666667</v>
      </c>
      <c r="F918" s="87"/>
      <c r="G918" s="159">
        <f t="shared" si="84"/>
        <v>40.1403333333334</v>
      </c>
      <c r="H918" s="161">
        <v>85.9433333333333</v>
      </c>
      <c r="I918" s="159"/>
      <c r="J918" s="159">
        <f t="shared" si="85"/>
        <v>12.8915</v>
      </c>
      <c r="K918" s="24">
        <v>80</v>
      </c>
      <c r="L918" s="159"/>
      <c r="M918" s="159">
        <f t="shared" si="86"/>
        <v>12</v>
      </c>
      <c r="N918" s="159">
        <f t="shared" si="87"/>
        <v>82.6590333333333</v>
      </c>
      <c r="O918" s="168" t="s">
        <v>801</v>
      </c>
      <c r="P918" s="159"/>
      <c r="Q918" s="87"/>
      <c r="R918" s="87"/>
      <c r="S918" s="31"/>
      <c r="T918" s="31"/>
    </row>
    <row r="919" spans="1:20">
      <c r="A919" s="9" t="s">
        <v>802</v>
      </c>
      <c r="B919" s="100">
        <v>84.456</v>
      </c>
      <c r="C919" s="87"/>
      <c r="D919" s="159">
        <f t="shared" si="83"/>
        <v>16.8912</v>
      </c>
      <c r="E919" s="159">
        <v>85.6786666666667</v>
      </c>
      <c r="F919" s="87"/>
      <c r="G919" s="159">
        <f t="shared" si="84"/>
        <v>42.8393333333334</v>
      </c>
      <c r="H919" s="161">
        <v>89.04</v>
      </c>
      <c r="I919" s="159"/>
      <c r="J919" s="159">
        <f t="shared" si="85"/>
        <v>13.356</v>
      </c>
      <c r="K919" s="24">
        <v>80</v>
      </c>
      <c r="L919" s="159">
        <v>4</v>
      </c>
      <c r="M919" s="159">
        <f t="shared" si="86"/>
        <v>12.6</v>
      </c>
      <c r="N919" s="159">
        <f t="shared" si="87"/>
        <v>85.6865333333333</v>
      </c>
      <c r="O919" s="168" t="s">
        <v>803</v>
      </c>
      <c r="P919" s="159"/>
      <c r="Q919" s="87"/>
      <c r="R919" s="87"/>
      <c r="S919" s="31"/>
      <c r="T919" s="31"/>
    </row>
    <row r="920" spans="1:20">
      <c r="A920" s="4" t="s">
        <v>804</v>
      </c>
      <c r="B920" s="100">
        <v>88.628</v>
      </c>
      <c r="C920" s="87"/>
      <c r="D920" s="159">
        <f t="shared" si="83"/>
        <v>17.7256</v>
      </c>
      <c r="E920" s="159">
        <v>81.342</v>
      </c>
      <c r="F920" s="87"/>
      <c r="G920" s="159">
        <f t="shared" si="84"/>
        <v>40.671</v>
      </c>
      <c r="H920" s="160">
        <v>86.9833333333333</v>
      </c>
      <c r="I920" s="159"/>
      <c r="J920" s="159">
        <f t="shared" si="85"/>
        <v>13.0475</v>
      </c>
      <c r="K920" s="24">
        <v>80</v>
      </c>
      <c r="L920" s="159"/>
      <c r="M920" s="159">
        <f t="shared" si="86"/>
        <v>12</v>
      </c>
      <c r="N920" s="159">
        <f t="shared" si="87"/>
        <v>83.4441</v>
      </c>
      <c r="O920" s="168" t="s">
        <v>805</v>
      </c>
      <c r="P920" s="159"/>
      <c r="Q920" s="87"/>
      <c r="R920" s="87"/>
      <c r="S920" s="31"/>
      <c r="T920" s="31"/>
    </row>
    <row r="921" spans="1:20">
      <c r="A921" s="9" t="s">
        <v>806</v>
      </c>
      <c r="B921" s="100">
        <v>87.962</v>
      </c>
      <c r="C921" s="87">
        <v>4</v>
      </c>
      <c r="D921" s="159">
        <f t="shared" si="83"/>
        <v>18.3924</v>
      </c>
      <c r="E921" s="159">
        <v>83.898</v>
      </c>
      <c r="F921" s="87"/>
      <c r="G921" s="159">
        <f t="shared" si="84"/>
        <v>41.949</v>
      </c>
      <c r="H921" s="161">
        <v>87.8</v>
      </c>
      <c r="I921" s="159"/>
      <c r="J921" s="159">
        <f t="shared" si="85"/>
        <v>13.17</v>
      </c>
      <c r="K921" s="24">
        <v>80</v>
      </c>
      <c r="L921" s="159">
        <v>15</v>
      </c>
      <c r="M921" s="159">
        <f t="shared" si="86"/>
        <v>14.25</v>
      </c>
      <c r="N921" s="159">
        <f t="shared" si="87"/>
        <v>87.7614</v>
      </c>
      <c r="O921" s="168" t="s">
        <v>807</v>
      </c>
      <c r="P921" s="159">
        <v>1</v>
      </c>
      <c r="Q921" s="87"/>
      <c r="R921" s="87"/>
      <c r="S921" s="31"/>
      <c r="T921" s="31"/>
    </row>
    <row r="922" spans="1:20">
      <c r="A922" s="4" t="s">
        <v>808</v>
      </c>
      <c r="B922" s="100">
        <v>88.55</v>
      </c>
      <c r="C922" s="87"/>
      <c r="D922" s="159">
        <f t="shared" si="83"/>
        <v>17.71</v>
      </c>
      <c r="E922" s="159">
        <v>83.6173333333333</v>
      </c>
      <c r="F922" s="87"/>
      <c r="G922" s="159">
        <f t="shared" si="84"/>
        <v>41.8086666666667</v>
      </c>
      <c r="H922" s="161">
        <v>86.3366666666667</v>
      </c>
      <c r="I922" s="159"/>
      <c r="J922" s="159">
        <f t="shared" si="85"/>
        <v>12.9505</v>
      </c>
      <c r="K922" s="24">
        <v>80</v>
      </c>
      <c r="L922" s="159"/>
      <c r="M922" s="159">
        <f t="shared" si="86"/>
        <v>12</v>
      </c>
      <c r="N922" s="159">
        <f t="shared" si="87"/>
        <v>84.4691666666667</v>
      </c>
      <c r="O922" s="168" t="s">
        <v>809</v>
      </c>
      <c r="P922" s="159">
        <v>1</v>
      </c>
      <c r="Q922" s="87"/>
      <c r="R922" s="87"/>
      <c r="S922" s="31"/>
      <c r="T922" s="31"/>
    </row>
    <row r="923" spans="1:20">
      <c r="A923" s="9" t="s">
        <v>810</v>
      </c>
      <c r="B923" s="100">
        <v>84.656</v>
      </c>
      <c r="C923" s="87"/>
      <c r="D923" s="159">
        <f t="shared" si="83"/>
        <v>16.9312</v>
      </c>
      <c r="E923" s="159">
        <v>80.0206666666667</v>
      </c>
      <c r="F923" s="87"/>
      <c r="G923" s="159">
        <f t="shared" si="84"/>
        <v>40.0103333333333</v>
      </c>
      <c r="H923" s="161">
        <v>85.65</v>
      </c>
      <c r="I923" s="159"/>
      <c r="J923" s="159">
        <f t="shared" si="85"/>
        <v>12.8475</v>
      </c>
      <c r="K923" s="24">
        <v>80</v>
      </c>
      <c r="L923" s="159">
        <v>8</v>
      </c>
      <c r="M923" s="159">
        <f t="shared" si="86"/>
        <v>13.2</v>
      </c>
      <c r="N923" s="159">
        <f t="shared" si="87"/>
        <v>82.9890333333334</v>
      </c>
      <c r="O923" s="168" t="s">
        <v>811</v>
      </c>
      <c r="P923" s="159"/>
      <c r="Q923" s="87"/>
      <c r="R923" s="87"/>
      <c r="S923" s="31"/>
      <c r="T923" s="31"/>
    </row>
    <row r="924" spans="1:20">
      <c r="A924" s="4" t="s">
        <v>812</v>
      </c>
      <c r="B924" s="100">
        <v>85.384</v>
      </c>
      <c r="C924" s="87"/>
      <c r="D924" s="159">
        <f t="shared" si="83"/>
        <v>17.0768</v>
      </c>
      <c r="E924" s="159">
        <v>83.5266666666667</v>
      </c>
      <c r="F924" s="87"/>
      <c r="G924" s="159">
        <f t="shared" si="84"/>
        <v>41.7633333333333</v>
      </c>
      <c r="H924" s="161">
        <v>91.29</v>
      </c>
      <c r="I924" s="159"/>
      <c r="J924" s="159">
        <f t="shared" si="85"/>
        <v>13.6935</v>
      </c>
      <c r="K924" s="24">
        <v>80</v>
      </c>
      <c r="L924" s="169">
        <v>4.5</v>
      </c>
      <c r="M924" s="159">
        <f t="shared" si="86"/>
        <v>12.675</v>
      </c>
      <c r="N924" s="159">
        <f t="shared" si="87"/>
        <v>85.2086333333334</v>
      </c>
      <c r="O924" s="168" t="s">
        <v>813</v>
      </c>
      <c r="P924" s="159">
        <v>1</v>
      </c>
      <c r="Q924" s="87"/>
      <c r="R924" s="87"/>
      <c r="S924" s="31"/>
      <c r="T924" s="31"/>
    </row>
    <row r="925" spans="1:20">
      <c r="A925" s="4" t="s">
        <v>814</v>
      </c>
      <c r="B925" s="100">
        <v>83.27</v>
      </c>
      <c r="C925" s="87"/>
      <c r="D925" s="159">
        <f t="shared" si="83"/>
        <v>16.654</v>
      </c>
      <c r="E925" s="159">
        <v>79.3033333333333</v>
      </c>
      <c r="F925" s="87"/>
      <c r="G925" s="159">
        <f t="shared" si="84"/>
        <v>39.6516666666666</v>
      </c>
      <c r="H925" s="161">
        <v>90.2966666666667</v>
      </c>
      <c r="I925" s="159"/>
      <c r="J925" s="159">
        <f t="shared" si="85"/>
        <v>13.5445</v>
      </c>
      <c r="K925" s="24">
        <v>80</v>
      </c>
      <c r="L925" s="159"/>
      <c r="M925" s="159">
        <f t="shared" si="86"/>
        <v>12</v>
      </c>
      <c r="N925" s="159">
        <f t="shared" si="87"/>
        <v>81.8501666666667</v>
      </c>
      <c r="O925" s="168" t="s">
        <v>815</v>
      </c>
      <c r="P925" s="159"/>
      <c r="Q925" s="87"/>
      <c r="R925" s="87"/>
      <c r="S925" s="31"/>
      <c r="T925" s="31"/>
    </row>
    <row r="926" spans="1:20">
      <c r="A926" s="4" t="s">
        <v>816</v>
      </c>
      <c r="B926" s="100">
        <v>90.284</v>
      </c>
      <c r="C926" s="87"/>
      <c r="D926" s="159">
        <f t="shared" si="83"/>
        <v>18.0568</v>
      </c>
      <c r="E926" s="159">
        <v>89.1906666666667</v>
      </c>
      <c r="F926" s="87"/>
      <c r="G926" s="159">
        <f t="shared" si="84"/>
        <v>44.5953333333334</v>
      </c>
      <c r="H926" s="161">
        <v>90.4666666666667</v>
      </c>
      <c r="I926" s="159"/>
      <c r="J926" s="159">
        <f t="shared" si="85"/>
        <v>13.57</v>
      </c>
      <c r="K926" s="24">
        <v>80</v>
      </c>
      <c r="L926" s="159"/>
      <c r="M926" s="159">
        <f t="shared" si="86"/>
        <v>12</v>
      </c>
      <c r="N926" s="159">
        <f t="shared" si="87"/>
        <v>88.2221333333334</v>
      </c>
      <c r="O926" s="168" t="s">
        <v>817</v>
      </c>
      <c r="P926" s="159">
        <v>1</v>
      </c>
      <c r="Q926" s="87"/>
      <c r="R926" s="87"/>
      <c r="S926" s="31"/>
      <c r="T926" s="31"/>
    </row>
    <row r="927" spans="1:20">
      <c r="A927" s="9" t="s">
        <v>818</v>
      </c>
      <c r="B927" s="100">
        <v>89.632</v>
      </c>
      <c r="C927" s="87">
        <v>4</v>
      </c>
      <c r="D927" s="159">
        <f t="shared" si="83"/>
        <v>18.7264</v>
      </c>
      <c r="E927" s="159">
        <v>89.0226666666667</v>
      </c>
      <c r="F927" s="87"/>
      <c r="G927" s="159">
        <f t="shared" si="84"/>
        <v>44.5113333333333</v>
      </c>
      <c r="H927" s="161">
        <v>92.7966666666667</v>
      </c>
      <c r="I927" s="159"/>
      <c r="J927" s="159">
        <f t="shared" si="85"/>
        <v>13.9195</v>
      </c>
      <c r="K927" s="24">
        <v>80</v>
      </c>
      <c r="L927" s="159">
        <v>31.5</v>
      </c>
      <c r="M927" s="159">
        <f t="shared" si="86"/>
        <v>16.725</v>
      </c>
      <c r="N927" s="159">
        <f t="shared" si="87"/>
        <v>93.8822333333333</v>
      </c>
      <c r="O927" s="168" t="s">
        <v>819</v>
      </c>
      <c r="P927" s="159"/>
      <c r="Q927" s="87"/>
      <c r="R927" s="87"/>
      <c r="S927" s="31"/>
      <c r="T927" s="31"/>
    </row>
    <row r="928" spans="1:20">
      <c r="A928" s="4" t="s">
        <v>820</v>
      </c>
      <c r="B928" s="100">
        <v>83.27</v>
      </c>
      <c r="C928" s="87"/>
      <c r="D928" s="159">
        <f t="shared" si="83"/>
        <v>16.654</v>
      </c>
      <c r="E928" s="159">
        <v>82.2693333333333</v>
      </c>
      <c r="F928" s="87"/>
      <c r="G928" s="159">
        <f t="shared" si="84"/>
        <v>41.1346666666666</v>
      </c>
      <c r="H928" s="161">
        <v>88.1133333333333</v>
      </c>
      <c r="I928" s="159"/>
      <c r="J928" s="159">
        <f t="shared" si="85"/>
        <v>13.217</v>
      </c>
      <c r="K928" s="24">
        <v>80</v>
      </c>
      <c r="L928" s="159">
        <v>4</v>
      </c>
      <c r="M928" s="159">
        <f t="shared" si="86"/>
        <v>12.6</v>
      </c>
      <c r="N928" s="159">
        <f t="shared" si="87"/>
        <v>83.6056666666666</v>
      </c>
      <c r="O928" s="168" t="s">
        <v>821</v>
      </c>
      <c r="P928" s="159"/>
      <c r="Q928" s="87"/>
      <c r="R928" s="87"/>
      <c r="S928" s="31"/>
      <c r="T928" s="31"/>
    </row>
    <row r="929" spans="1:20">
      <c r="A929" s="9" t="s">
        <v>822</v>
      </c>
      <c r="B929" s="100">
        <v>87.814</v>
      </c>
      <c r="C929" s="87"/>
      <c r="D929" s="159">
        <f t="shared" si="83"/>
        <v>17.5628</v>
      </c>
      <c r="E929" s="159">
        <v>87.9886666666667</v>
      </c>
      <c r="F929" s="87"/>
      <c r="G929" s="159">
        <f t="shared" si="84"/>
        <v>43.9943333333334</v>
      </c>
      <c r="H929" s="161">
        <v>92.5333333333333</v>
      </c>
      <c r="I929" s="159"/>
      <c r="J929" s="159">
        <f t="shared" si="85"/>
        <v>13.88</v>
      </c>
      <c r="K929" s="24">
        <v>80</v>
      </c>
      <c r="L929" s="159"/>
      <c r="M929" s="159">
        <f t="shared" si="86"/>
        <v>12</v>
      </c>
      <c r="N929" s="159">
        <f t="shared" si="87"/>
        <v>87.4371333333333</v>
      </c>
      <c r="O929" s="168" t="s">
        <v>823</v>
      </c>
      <c r="P929" s="159"/>
      <c r="Q929" s="87"/>
      <c r="R929" s="87"/>
      <c r="S929" s="31"/>
      <c r="T929" s="31"/>
    </row>
    <row r="930" spans="1:20">
      <c r="A930" s="4" t="s">
        <v>824</v>
      </c>
      <c r="B930" s="100">
        <v>86.746</v>
      </c>
      <c r="C930" s="87"/>
      <c r="D930" s="159">
        <f t="shared" si="83"/>
        <v>17.3492</v>
      </c>
      <c r="E930" s="159">
        <v>84.7213333333333</v>
      </c>
      <c r="F930" s="87"/>
      <c r="G930" s="159">
        <f t="shared" si="84"/>
        <v>42.3606666666667</v>
      </c>
      <c r="H930" s="161">
        <v>88.2533333333333</v>
      </c>
      <c r="I930" s="159"/>
      <c r="J930" s="159">
        <f t="shared" si="85"/>
        <v>13.238</v>
      </c>
      <c r="K930" s="24">
        <v>80</v>
      </c>
      <c r="L930" s="159"/>
      <c r="M930" s="159">
        <f t="shared" si="86"/>
        <v>12</v>
      </c>
      <c r="N930" s="159">
        <f t="shared" si="87"/>
        <v>84.9478666666667</v>
      </c>
      <c r="O930" s="168" t="s">
        <v>825</v>
      </c>
      <c r="P930" s="159"/>
      <c r="Q930" s="87"/>
      <c r="R930" s="87"/>
      <c r="S930" s="31"/>
      <c r="T930" s="31"/>
    </row>
    <row r="931" spans="1:20">
      <c r="A931" s="9" t="s">
        <v>826</v>
      </c>
      <c r="B931" s="100">
        <v>87.228</v>
      </c>
      <c r="C931" s="87"/>
      <c r="D931" s="159">
        <f t="shared" si="83"/>
        <v>17.4456</v>
      </c>
      <c r="E931" s="159">
        <v>85.3646666666667</v>
      </c>
      <c r="F931" s="87"/>
      <c r="G931" s="159">
        <f t="shared" si="84"/>
        <v>42.6823333333333</v>
      </c>
      <c r="H931" s="161">
        <v>92.0833333333333</v>
      </c>
      <c r="I931" s="159"/>
      <c r="J931" s="159">
        <f t="shared" si="85"/>
        <v>13.8125</v>
      </c>
      <c r="K931" s="24">
        <v>80</v>
      </c>
      <c r="L931" s="159">
        <v>4</v>
      </c>
      <c r="M931" s="159">
        <f t="shared" si="86"/>
        <v>12.6</v>
      </c>
      <c r="N931" s="159">
        <f t="shared" si="87"/>
        <v>86.5404333333333</v>
      </c>
      <c r="O931" s="168" t="s">
        <v>827</v>
      </c>
      <c r="P931" s="159"/>
      <c r="Q931" s="87"/>
      <c r="R931" s="87"/>
      <c r="S931" s="31"/>
      <c r="T931" s="31"/>
    </row>
    <row r="932" spans="1:20">
      <c r="A932" s="4" t="s">
        <v>828</v>
      </c>
      <c r="B932" s="100">
        <v>90.844</v>
      </c>
      <c r="C932" s="87">
        <v>4</v>
      </c>
      <c r="D932" s="159">
        <f t="shared" si="83"/>
        <v>18.9688</v>
      </c>
      <c r="E932" s="159">
        <v>89.2906666666667</v>
      </c>
      <c r="F932" s="87"/>
      <c r="G932" s="159">
        <f t="shared" si="84"/>
        <v>44.6453333333333</v>
      </c>
      <c r="H932" s="161">
        <v>92.57</v>
      </c>
      <c r="I932" s="159"/>
      <c r="J932" s="159">
        <f t="shared" si="85"/>
        <v>13.8855</v>
      </c>
      <c r="K932" s="24">
        <v>80</v>
      </c>
      <c r="L932" s="159">
        <v>30</v>
      </c>
      <c r="M932" s="159">
        <f t="shared" si="86"/>
        <v>16.5</v>
      </c>
      <c r="N932" s="87">
        <v>92.93</v>
      </c>
      <c r="O932" s="168" t="s">
        <v>829</v>
      </c>
      <c r="P932" s="159">
        <v>1</v>
      </c>
      <c r="Q932" s="87"/>
      <c r="R932" s="87"/>
      <c r="S932" s="31"/>
      <c r="T932" s="31"/>
    </row>
    <row r="933" spans="1:20">
      <c r="A933" s="4" t="s">
        <v>830</v>
      </c>
      <c r="B933" s="100">
        <v>86.606</v>
      </c>
      <c r="C933" s="87"/>
      <c r="D933" s="159">
        <f t="shared" si="83"/>
        <v>17.3212</v>
      </c>
      <c r="E933" s="159">
        <v>81.6993333333333</v>
      </c>
      <c r="F933" s="87"/>
      <c r="G933" s="159">
        <f t="shared" si="84"/>
        <v>40.8496666666666</v>
      </c>
      <c r="H933" s="161">
        <v>88.35</v>
      </c>
      <c r="I933" s="159"/>
      <c r="J933" s="159">
        <f t="shared" si="85"/>
        <v>13.2525</v>
      </c>
      <c r="K933" s="24">
        <v>80</v>
      </c>
      <c r="L933" s="159">
        <v>6</v>
      </c>
      <c r="M933" s="159">
        <f t="shared" si="86"/>
        <v>12.9</v>
      </c>
      <c r="N933" s="159">
        <f t="shared" si="87"/>
        <v>84.3233666666667</v>
      </c>
      <c r="O933" s="168" t="s">
        <v>831</v>
      </c>
      <c r="P933" s="159"/>
      <c r="Q933" s="87"/>
      <c r="R933" s="87"/>
      <c r="S933" s="31"/>
      <c r="T933" s="31"/>
    </row>
    <row r="934" spans="1:20">
      <c r="A934" s="4" t="s">
        <v>832</v>
      </c>
      <c r="B934" s="100">
        <v>84.818</v>
      </c>
      <c r="C934" s="87"/>
      <c r="D934" s="159">
        <f t="shared" si="83"/>
        <v>16.9636</v>
      </c>
      <c r="E934" s="159">
        <v>75.228</v>
      </c>
      <c r="F934" s="87"/>
      <c r="G934" s="159">
        <f t="shared" si="84"/>
        <v>37.614</v>
      </c>
      <c r="H934" s="161">
        <v>86.46</v>
      </c>
      <c r="I934" s="159"/>
      <c r="J934" s="159">
        <f t="shared" si="85"/>
        <v>12.969</v>
      </c>
      <c r="K934" s="24">
        <v>80</v>
      </c>
      <c r="L934" s="159"/>
      <c r="M934" s="159">
        <f t="shared" si="86"/>
        <v>12</v>
      </c>
      <c r="N934" s="159">
        <f t="shared" si="87"/>
        <v>79.5466</v>
      </c>
      <c r="O934" s="168" t="s">
        <v>833</v>
      </c>
      <c r="P934" s="159"/>
      <c r="Q934" s="87"/>
      <c r="R934" s="87"/>
      <c r="S934" s="31"/>
      <c r="T934" s="31"/>
    </row>
    <row r="935" spans="1:20">
      <c r="A935" s="4" t="s">
        <v>834</v>
      </c>
      <c r="B935" s="100">
        <v>85.25</v>
      </c>
      <c r="C935" s="87"/>
      <c r="D935" s="159">
        <f t="shared" si="83"/>
        <v>17.05</v>
      </c>
      <c r="E935" s="159">
        <v>84.5786666666666</v>
      </c>
      <c r="F935" s="87"/>
      <c r="G935" s="159">
        <f t="shared" si="84"/>
        <v>42.2893333333333</v>
      </c>
      <c r="H935" s="161">
        <v>90.5866666666667</v>
      </c>
      <c r="I935" s="159">
        <v>1</v>
      </c>
      <c r="J935" s="159">
        <f t="shared" si="85"/>
        <v>13.738</v>
      </c>
      <c r="K935" s="24">
        <v>80</v>
      </c>
      <c r="L935" s="159">
        <v>16</v>
      </c>
      <c r="M935" s="159">
        <f t="shared" si="86"/>
        <v>14.4</v>
      </c>
      <c r="N935" s="159">
        <f t="shared" si="87"/>
        <v>87.4773333333333</v>
      </c>
      <c r="O935" s="168" t="s">
        <v>835</v>
      </c>
      <c r="P935" s="159">
        <v>1</v>
      </c>
      <c r="Q935" s="87"/>
      <c r="R935" s="87"/>
      <c r="S935" s="31"/>
      <c r="T935" s="31"/>
    </row>
    <row r="936" spans="1:20">
      <c r="A936" s="4" t="s">
        <v>836</v>
      </c>
      <c r="B936" s="100">
        <v>91.078</v>
      </c>
      <c r="C936" s="87"/>
      <c r="D936" s="159">
        <f t="shared" si="83"/>
        <v>18.2156</v>
      </c>
      <c r="E936" s="159">
        <v>88.298</v>
      </c>
      <c r="F936" s="87"/>
      <c r="G936" s="159">
        <f t="shared" si="84"/>
        <v>44.149</v>
      </c>
      <c r="H936" s="161">
        <v>89.34</v>
      </c>
      <c r="I936" s="159"/>
      <c r="J936" s="159">
        <f t="shared" si="85"/>
        <v>13.401</v>
      </c>
      <c r="K936" s="24">
        <v>80</v>
      </c>
      <c r="L936" s="159"/>
      <c r="M936" s="159">
        <f t="shared" si="86"/>
        <v>12</v>
      </c>
      <c r="N936" s="159">
        <f t="shared" si="87"/>
        <v>87.7656</v>
      </c>
      <c r="O936" s="168" t="s">
        <v>837</v>
      </c>
      <c r="P936" s="159"/>
      <c r="Q936" s="87"/>
      <c r="R936" s="87"/>
      <c r="S936" s="31"/>
      <c r="T936" s="31"/>
    </row>
    <row r="937" spans="1:20">
      <c r="A937" s="4" t="s">
        <v>838</v>
      </c>
      <c r="B937" s="100">
        <v>87.908</v>
      </c>
      <c r="C937" s="87">
        <v>4</v>
      </c>
      <c r="D937" s="159">
        <f t="shared" si="83"/>
        <v>18.3816</v>
      </c>
      <c r="E937" s="159">
        <v>84.5526666666667</v>
      </c>
      <c r="F937" s="87"/>
      <c r="G937" s="159">
        <f t="shared" si="84"/>
        <v>42.2763333333333</v>
      </c>
      <c r="H937" s="161">
        <v>90.0666666666667</v>
      </c>
      <c r="I937" s="159"/>
      <c r="J937" s="159">
        <f t="shared" si="85"/>
        <v>13.51</v>
      </c>
      <c r="K937" s="24">
        <v>80</v>
      </c>
      <c r="L937" s="159">
        <v>4</v>
      </c>
      <c r="M937" s="159">
        <f t="shared" si="86"/>
        <v>12.6</v>
      </c>
      <c r="N937" s="159">
        <f t="shared" si="87"/>
        <v>86.7679333333333</v>
      </c>
      <c r="O937" s="168" t="s">
        <v>839</v>
      </c>
      <c r="P937" s="159">
        <v>1</v>
      </c>
      <c r="Q937" s="87"/>
      <c r="R937" s="87"/>
      <c r="S937" s="31"/>
      <c r="T937" s="31"/>
    </row>
    <row r="938" spans="1:20">
      <c r="A938" s="4" t="s">
        <v>840</v>
      </c>
      <c r="B938" s="100">
        <v>79.534</v>
      </c>
      <c r="C938" s="87"/>
      <c r="D938" s="159">
        <f t="shared" si="83"/>
        <v>15.9068</v>
      </c>
      <c r="E938" s="159">
        <v>80.2686666666667</v>
      </c>
      <c r="F938" s="87"/>
      <c r="G938" s="159">
        <f t="shared" si="84"/>
        <v>40.1343333333334</v>
      </c>
      <c r="H938" s="161">
        <v>87.35</v>
      </c>
      <c r="I938" s="159"/>
      <c r="J938" s="159">
        <f t="shared" si="85"/>
        <v>13.1025</v>
      </c>
      <c r="K938" s="24">
        <v>80</v>
      </c>
      <c r="L938" s="159"/>
      <c r="M938" s="159">
        <f t="shared" si="86"/>
        <v>12</v>
      </c>
      <c r="N938" s="159">
        <f t="shared" si="87"/>
        <v>81.1436333333334</v>
      </c>
      <c r="O938" s="168" t="s">
        <v>841</v>
      </c>
      <c r="P938" s="159"/>
      <c r="Q938" s="87"/>
      <c r="R938" s="87"/>
      <c r="S938" s="31"/>
      <c r="T938" s="31"/>
    </row>
    <row r="939" spans="1:20">
      <c r="A939" s="4" t="s">
        <v>842</v>
      </c>
      <c r="B939" s="100">
        <v>82.892</v>
      </c>
      <c r="C939" s="87"/>
      <c r="D939" s="159">
        <f t="shared" si="83"/>
        <v>16.5784</v>
      </c>
      <c r="E939" s="159">
        <v>84.4506666666667</v>
      </c>
      <c r="F939" s="87"/>
      <c r="G939" s="159">
        <f t="shared" si="84"/>
        <v>42.2253333333334</v>
      </c>
      <c r="H939" s="161">
        <v>88.8866666666667</v>
      </c>
      <c r="I939" s="159"/>
      <c r="J939" s="159">
        <f t="shared" si="85"/>
        <v>13.333</v>
      </c>
      <c r="K939" s="24">
        <v>80</v>
      </c>
      <c r="L939" s="159"/>
      <c r="M939" s="159">
        <f t="shared" si="86"/>
        <v>12</v>
      </c>
      <c r="N939" s="159">
        <f t="shared" si="87"/>
        <v>84.1367333333334</v>
      </c>
      <c r="O939" s="168" t="s">
        <v>843</v>
      </c>
      <c r="P939" s="159">
        <v>1</v>
      </c>
      <c r="Q939" s="87"/>
      <c r="R939" s="87"/>
      <c r="S939" s="31"/>
      <c r="T939" s="31"/>
    </row>
    <row r="940" spans="1:20">
      <c r="A940" s="4" t="s">
        <v>844</v>
      </c>
      <c r="B940" s="100">
        <v>86.992</v>
      </c>
      <c r="C940" s="87"/>
      <c r="D940" s="159">
        <f t="shared" si="83"/>
        <v>17.3984</v>
      </c>
      <c r="E940" s="159">
        <v>77.5433333333333</v>
      </c>
      <c r="F940" s="87"/>
      <c r="G940" s="159">
        <f t="shared" si="84"/>
        <v>38.7716666666666</v>
      </c>
      <c r="H940" s="161">
        <v>88.9866666666667</v>
      </c>
      <c r="I940" s="159"/>
      <c r="J940" s="159">
        <f t="shared" si="85"/>
        <v>13.348</v>
      </c>
      <c r="K940" s="24">
        <v>80</v>
      </c>
      <c r="L940" s="159"/>
      <c r="M940" s="159">
        <f t="shared" si="86"/>
        <v>12</v>
      </c>
      <c r="N940" s="159">
        <f t="shared" si="87"/>
        <v>81.5180666666667</v>
      </c>
      <c r="O940" s="168" t="s">
        <v>845</v>
      </c>
      <c r="P940" s="159"/>
      <c r="Q940" s="87"/>
      <c r="R940" s="87"/>
      <c r="S940" s="31"/>
      <c r="T940" s="31"/>
    </row>
    <row r="941" spans="1:20">
      <c r="A941" s="4" t="s">
        <v>846</v>
      </c>
      <c r="B941" s="100">
        <v>84.5</v>
      </c>
      <c r="C941" s="87">
        <v>3</v>
      </c>
      <c r="D941" s="159">
        <f t="shared" si="83"/>
        <v>17.5</v>
      </c>
      <c r="E941" s="159">
        <v>84.9706666666667</v>
      </c>
      <c r="F941" s="87"/>
      <c r="G941" s="159">
        <f t="shared" si="84"/>
        <v>42.4853333333334</v>
      </c>
      <c r="H941" s="161">
        <v>90.4633333333333</v>
      </c>
      <c r="I941" s="159"/>
      <c r="J941" s="159">
        <f t="shared" si="85"/>
        <v>13.5695</v>
      </c>
      <c r="K941" s="24">
        <v>80</v>
      </c>
      <c r="L941" s="159"/>
      <c r="M941" s="159">
        <f t="shared" si="86"/>
        <v>12</v>
      </c>
      <c r="N941" s="159">
        <f t="shared" si="87"/>
        <v>85.5548333333333</v>
      </c>
      <c r="O941" s="168" t="s">
        <v>847</v>
      </c>
      <c r="P941" s="159">
        <v>1</v>
      </c>
      <c r="Q941" s="87"/>
      <c r="R941" s="87"/>
      <c r="S941" s="31"/>
      <c r="T941" s="31"/>
    </row>
    <row r="942" spans="1:20">
      <c r="A942" s="4" t="s">
        <v>848</v>
      </c>
      <c r="B942" s="100">
        <v>81.438</v>
      </c>
      <c r="C942" s="87"/>
      <c r="D942" s="159">
        <f t="shared" si="83"/>
        <v>16.2876</v>
      </c>
      <c r="E942" s="159">
        <v>77.228</v>
      </c>
      <c r="F942" s="87"/>
      <c r="G942" s="159">
        <f t="shared" si="84"/>
        <v>38.614</v>
      </c>
      <c r="H942" s="161">
        <v>87.4166666666667</v>
      </c>
      <c r="I942" s="159"/>
      <c r="J942" s="159">
        <f t="shared" si="85"/>
        <v>13.1125</v>
      </c>
      <c r="K942" s="24">
        <v>80</v>
      </c>
      <c r="L942" s="159"/>
      <c r="M942" s="159">
        <f t="shared" si="86"/>
        <v>12</v>
      </c>
      <c r="N942" s="159">
        <f t="shared" si="87"/>
        <v>80.0141</v>
      </c>
      <c r="O942" s="168" t="s">
        <v>849</v>
      </c>
      <c r="P942" s="159"/>
      <c r="Q942" s="87"/>
      <c r="R942" s="87"/>
      <c r="S942" s="31"/>
      <c r="T942" s="31"/>
    </row>
    <row r="943" spans="1:20">
      <c r="A943" s="4" t="s">
        <v>850</v>
      </c>
      <c r="B943" s="100">
        <v>90.356</v>
      </c>
      <c r="C943" s="87"/>
      <c r="D943" s="159">
        <f t="shared" si="83"/>
        <v>18.0712</v>
      </c>
      <c r="E943" s="159">
        <v>87.3926666666667</v>
      </c>
      <c r="F943" s="87"/>
      <c r="G943" s="159">
        <f t="shared" si="84"/>
        <v>43.6963333333333</v>
      </c>
      <c r="H943" s="161">
        <v>92.4166666666667</v>
      </c>
      <c r="I943" s="159"/>
      <c r="J943" s="159">
        <f t="shared" si="85"/>
        <v>13.8625</v>
      </c>
      <c r="K943" s="24">
        <v>80</v>
      </c>
      <c r="L943" s="159">
        <v>33.5</v>
      </c>
      <c r="M943" s="159">
        <f t="shared" si="86"/>
        <v>17.025</v>
      </c>
      <c r="N943" s="159">
        <f t="shared" si="87"/>
        <v>92.6550333333334</v>
      </c>
      <c r="O943" s="168" t="s">
        <v>851</v>
      </c>
      <c r="P943" s="159"/>
      <c r="Q943" s="87"/>
      <c r="R943" s="87"/>
      <c r="S943" s="31"/>
      <c r="T943" s="31"/>
    </row>
    <row r="944" spans="1:20">
      <c r="A944" s="4" t="s">
        <v>852</v>
      </c>
      <c r="B944" s="100">
        <v>35</v>
      </c>
      <c r="C944" s="87"/>
      <c r="D944" s="159">
        <f t="shared" si="83"/>
        <v>7</v>
      </c>
      <c r="E944" s="159">
        <v>35</v>
      </c>
      <c r="F944" s="87"/>
      <c r="G944" s="159">
        <f t="shared" si="84"/>
        <v>17.5</v>
      </c>
      <c r="H944" s="161">
        <v>56.65</v>
      </c>
      <c r="I944" s="159"/>
      <c r="J944" s="159">
        <f t="shared" si="85"/>
        <v>8.4975</v>
      </c>
      <c r="K944" s="24">
        <v>80</v>
      </c>
      <c r="L944" s="159"/>
      <c r="M944" s="159">
        <f t="shared" si="86"/>
        <v>12</v>
      </c>
      <c r="N944" s="159">
        <f t="shared" si="87"/>
        <v>44.9975</v>
      </c>
      <c r="O944" s="168"/>
      <c r="P944" s="159"/>
      <c r="Q944" s="87"/>
      <c r="R944" s="87"/>
      <c r="S944" s="31"/>
      <c r="T944" s="31"/>
    </row>
    <row r="945" spans="1:20">
      <c r="A945" s="4" t="s">
        <v>853</v>
      </c>
      <c r="B945" s="100">
        <v>86.438</v>
      </c>
      <c r="C945" s="87"/>
      <c r="D945" s="159">
        <f t="shared" si="83"/>
        <v>17.2876</v>
      </c>
      <c r="E945" s="159">
        <v>77.204</v>
      </c>
      <c r="F945" s="87"/>
      <c r="G945" s="159">
        <f t="shared" si="84"/>
        <v>38.602</v>
      </c>
      <c r="H945" s="161">
        <v>86.4833333333333</v>
      </c>
      <c r="I945" s="159"/>
      <c r="J945" s="159">
        <f t="shared" si="85"/>
        <v>12.9725</v>
      </c>
      <c r="K945" s="24">
        <v>80</v>
      </c>
      <c r="L945" s="159"/>
      <c r="M945" s="159">
        <f t="shared" si="86"/>
        <v>12</v>
      </c>
      <c r="N945" s="159">
        <f t="shared" si="87"/>
        <v>80.8621</v>
      </c>
      <c r="O945" s="168" t="s">
        <v>854</v>
      </c>
      <c r="P945" s="159"/>
      <c r="Q945" s="87"/>
      <c r="R945" s="87"/>
      <c r="S945" s="31"/>
      <c r="T945" s="31"/>
    </row>
    <row r="946" spans="1:20">
      <c r="A946" s="4" t="s">
        <v>855</v>
      </c>
      <c r="B946" s="100">
        <v>88.36</v>
      </c>
      <c r="C946" s="87"/>
      <c r="D946" s="159">
        <f t="shared" si="83"/>
        <v>17.672</v>
      </c>
      <c r="E946" s="159">
        <v>81.1066666666667</v>
      </c>
      <c r="F946" s="87"/>
      <c r="G946" s="159">
        <f t="shared" si="84"/>
        <v>40.5533333333333</v>
      </c>
      <c r="H946" s="161">
        <v>86.71</v>
      </c>
      <c r="I946" s="159"/>
      <c r="J946" s="159">
        <f t="shared" si="85"/>
        <v>13.0065</v>
      </c>
      <c r="K946" s="24">
        <v>80</v>
      </c>
      <c r="L946" s="159">
        <v>16</v>
      </c>
      <c r="M946" s="159">
        <f t="shared" si="86"/>
        <v>14.4</v>
      </c>
      <c r="N946" s="159">
        <f t="shared" si="87"/>
        <v>85.6318333333334</v>
      </c>
      <c r="O946" s="168" t="s">
        <v>856</v>
      </c>
      <c r="P946" s="159"/>
      <c r="Q946" s="87"/>
      <c r="R946" s="87"/>
      <c r="S946" s="31"/>
      <c r="T946" s="31"/>
    </row>
    <row r="947" spans="1:20">
      <c r="A947" s="4" t="s">
        <v>857</v>
      </c>
      <c r="B947" s="100">
        <v>83.112</v>
      </c>
      <c r="C947" s="87"/>
      <c r="D947" s="159">
        <f t="shared" si="83"/>
        <v>16.6224</v>
      </c>
      <c r="E947" s="159">
        <v>78.4393333333333</v>
      </c>
      <c r="F947" s="87"/>
      <c r="G947" s="159">
        <f t="shared" si="84"/>
        <v>39.2196666666666</v>
      </c>
      <c r="H947" s="161">
        <v>87.3966666666667</v>
      </c>
      <c r="I947" s="159"/>
      <c r="J947" s="159">
        <f t="shared" si="85"/>
        <v>13.1095</v>
      </c>
      <c r="K947" s="24">
        <v>80</v>
      </c>
      <c r="L947" s="159"/>
      <c r="M947" s="159">
        <f t="shared" si="86"/>
        <v>12</v>
      </c>
      <c r="N947" s="159">
        <f t="shared" si="87"/>
        <v>80.9515666666667</v>
      </c>
      <c r="O947" s="168" t="s">
        <v>858</v>
      </c>
      <c r="P947" s="159"/>
      <c r="Q947" s="87"/>
      <c r="R947" s="87"/>
      <c r="S947" s="31"/>
      <c r="T947" s="31"/>
    </row>
    <row r="948" spans="1:20">
      <c r="A948" s="162"/>
      <c r="B948" s="163"/>
      <c r="C948" s="164"/>
      <c r="D948" s="165"/>
      <c r="E948" s="165"/>
      <c r="F948" s="164"/>
      <c r="G948" s="165"/>
      <c r="H948" s="166"/>
      <c r="I948" s="165"/>
      <c r="J948" s="165"/>
      <c r="K948" s="170"/>
      <c r="L948" s="165"/>
      <c r="M948" s="165"/>
      <c r="N948" s="165"/>
      <c r="O948" s="171"/>
      <c r="P948" s="165"/>
      <c r="Q948" s="164"/>
      <c r="R948" s="164"/>
      <c r="S948" s="50"/>
      <c r="T948" s="50"/>
    </row>
    <row r="950" spans="1:20">
      <c r="A950" s="30" t="s">
        <v>859</v>
      </c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20"/>
      <c r="S950" s="20"/>
      <c r="T950" s="20"/>
    </row>
    <row r="951" spans="1:20">
      <c r="A951" s="30" t="s">
        <v>860</v>
      </c>
      <c r="B951" s="30"/>
      <c r="C951" s="30"/>
      <c r="D951" s="30" t="s">
        <v>861</v>
      </c>
      <c r="E951" s="30"/>
      <c r="F951" s="30"/>
      <c r="G951" s="30"/>
      <c r="H951" s="30" t="s">
        <v>862</v>
      </c>
      <c r="I951" s="30"/>
      <c r="J951" s="30"/>
      <c r="K951" s="30"/>
      <c r="L951" s="30" t="s">
        <v>863</v>
      </c>
      <c r="M951" s="30"/>
      <c r="N951" s="30"/>
      <c r="O951" s="30"/>
      <c r="P951" s="30"/>
      <c r="Q951" s="30"/>
      <c r="R951" s="20"/>
      <c r="S951" s="20"/>
      <c r="T951" s="20"/>
    </row>
    <row r="952" spans="1:20">
      <c r="A952" s="109" t="s">
        <v>256</v>
      </c>
      <c r="B952" s="109" t="s">
        <v>154</v>
      </c>
      <c r="C952" s="109"/>
      <c r="D952" s="109"/>
      <c r="E952" s="109" t="s">
        <v>4</v>
      </c>
      <c r="F952" s="109"/>
      <c r="G952" s="109"/>
      <c r="H952" s="109" t="s">
        <v>5</v>
      </c>
      <c r="I952" s="109"/>
      <c r="J952" s="109"/>
      <c r="K952" s="109" t="s">
        <v>155</v>
      </c>
      <c r="L952" s="109"/>
      <c r="M952" s="109"/>
      <c r="N952" s="109" t="s">
        <v>7</v>
      </c>
      <c r="O952" s="109" t="s">
        <v>8</v>
      </c>
      <c r="P952" s="109" t="s">
        <v>203</v>
      </c>
      <c r="Q952" s="31"/>
      <c r="R952" s="20"/>
      <c r="S952" s="20"/>
      <c r="T952" s="20"/>
    </row>
    <row r="953" spans="1:20">
      <c r="A953" s="109"/>
      <c r="B953" s="109" t="s">
        <v>204</v>
      </c>
      <c r="C953" s="109" t="s">
        <v>205</v>
      </c>
      <c r="D953" s="167">
        <v>0.2</v>
      </c>
      <c r="E953" s="109" t="s">
        <v>14</v>
      </c>
      <c r="F953" s="109" t="s">
        <v>205</v>
      </c>
      <c r="G953" s="167">
        <v>0.5</v>
      </c>
      <c r="H953" s="109" t="s">
        <v>12</v>
      </c>
      <c r="I953" s="109" t="s">
        <v>205</v>
      </c>
      <c r="J953" s="167">
        <v>0.15</v>
      </c>
      <c r="K953" s="109" t="s">
        <v>12</v>
      </c>
      <c r="L953" s="109" t="s">
        <v>205</v>
      </c>
      <c r="M953" s="167">
        <v>0.15</v>
      </c>
      <c r="N953" s="109"/>
      <c r="O953" s="109"/>
      <c r="P953" s="109"/>
      <c r="Q953" s="31"/>
      <c r="R953" s="20"/>
      <c r="S953" s="20"/>
      <c r="T953" s="20"/>
    </row>
    <row r="954" spans="1:20">
      <c r="A954" s="109"/>
      <c r="B954" s="109" t="s">
        <v>12</v>
      </c>
      <c r="C954" s="109"/>
      <c r="D954" s="167"/>
      <c r="E954" s="109"/>
      <c r="F954" s="109"/>
      <c r="G954" s="167"/>
      <c r="H954" s="109"/>
      <c r="I954" s="109"/>
      <c r="J954" s="167"/>
      <c r="K954" s="109"/>
      <c r="L954" s="109"/>
      <c r="M954" s="167"/>
      <c r="N954" s="109"/>
      <c r="O954" s="109"/>
      <c r="P954" s="109"/>
      <c r="Q954" s="31"/>
      <c r="R954" s="20"/>
      <c r="S954" s="20"/>
      <c r="T954" s="20"/>
    </row>
    <row r="955" spans="1:20">
      <c r="A955" s="109"/>
      <c r="B955" s="109" t="s">
        <v>864</v>
      </c>
      <c r="C955" s="109" t="s">
        <v>207</v>
      </c>
      <c r="D955" s="109" t="s">
        <v>208</v>
      </c>
      <c r="E955" s="109" t="s">
        <v>20</v>
      </c>
      <c r="F955" s="109" t="s">
        <v>207</v>
      </c>
      <c r="G955" s="109" t="s">
        <v>208</v>
      </c>
      <c r="H955" s="109" t="s">
        <v>20</v>
      </c>
      <c r="I955" s="109" t="s">
        <v>207</v>
      </c>
      <c r="J955" s="109" t="s">
        <v>208</v>
      </c>
      <c r="K955" s="109">
        <v>80</v>
      </c>
      <c r="L955" s="109" t="s">
        <v>209</v>
      </c>
      <c r="M955" s="109" t="s">
        <v>208</v>
      </c>
      <c r="N955" s="109"/>
      <c r="O955" s="109"/>
      <c r="P955" s="109"/>
      <c r="Q955" s="31"/>
      <c r="R955" s="20"/>
      <c r="S955" s="20"/>
      <c r="T955" s="20"/>
    </row>
    <row r="956" spans="1:20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 t="s">
        <v>10</v>
      </c>
      <c r="L956" s="109"/>
      <c r="M956" s="109"/>
      <c r="N956" s="109"/>
      <c r="O956" s="109"/>
      <c r="P956" s="109"/>
      <c r="Q956" s="31"/>
      <c r="R956" s="20"/>
      <c r="S956" s="20"/>
      <c r="T956" s="20"/>
    </row>
    <row r="957" spans="1:20">
      <c r="A957" s="116">
        <v>202202050111</v>
      </c>
      <c r="B957" s="134">
        <v>92.75</v>
      </c>
      <c r="C957" s="134">
        <v>3</v>
      </c>
      <c r="D957" s="134">
        <v>19.15</v>
      </c>
      <c r="E957" s="134">
        <v>92.89</v>
      </c>
      <c r="F957" s="134"/>
      <c r="G957" s="134">
        <v>46.44</v>
      </c>
      <c r="H957" s="134">
        <v>87.5</v>
      </c>
      <c r="I957" s="134">
        <v>5</v>
      </c>
      <c r="J957" s="134">
        <v>13.88</v>
      </c>
      <c r="K957" s="134">
        <v>80</v>
      </c>
      <c r="L957" s="134">
        <v>28</v>
      </c>
      <c r="M957" s="134">
        <v>16.2</v>
      </c>
      <c r="N957" s="134">
        <v>95.67</v>
      </c>
      <c r="O957" s="134">
        <v>1</v>
      </c>
      <c r="P957" s="134"/>
      <c r="Q957" s="31"/>
      <c r="R957" s="20"/>
      <c r="S957" s="20"/>
      <c r="T957" s="20"/>
    </row>
    <row r="958" spans="1:20">
      <c r="A958" s="116">
        <v>202202050140</v>
      </c>
      <c r="B958" s="134">
        <v>91.43</v>
      </c>
      <c r="C958" s="134">
        <v>3</v>
      </c>
      <c r="D958" s="134">
        <v>18.89</v>
      </c>
      <c r="E958" s="134">
        <v>91.68</v>
      </c>
      <c r="F958" s="134"/>
      <c r="G958" s="134">
        <v>45.84</v>
      </c>
      <c r="H958" s="134">
        <v>86.39</v>
      </c>
      <c r="I958" s="134">
        <v>5</v>
      </c>
      <c r="J958" s="134">
        <v>13.7</v>
      </c>
      <c r="K958" s="134">
        <v>80</v>
      </c>
      <c r="L958" s="134">
        <v>34.5</v>
      </c>
      <c r="M958" s="134">
        <v>17.18</v>
      </c>
      <c r="N958" s="134">
        <v>95.61</v>
      </c>
      <c r="O958" s="134">
        <v>2</v>
      </c>
      <c r="P958" s="134"/>
      <c r="Q958" s="31"/>
      <c r="R958" s="20"/>
      <c r="S958" s="20"/>
      <c r="T958" s="20"/>
    </row>
    <row r="959" spans="1:20">
      <c r="A959" s="116">
        <v>202202070348</v>
      </c>
      <c r="B959" s="134">
        <v>95.11</v>
      </c>
      <c r="C959" s="134">
        <v>4</v>
      </c>
      <c r="D959" s="134">
        <v>19.82</v>
      </c>
      <c r="E959" s="134">
        <v>92.76</v>
      </c>
      <c r="F959" s="134"/>
      <c r="G959" s="134">
        <v>46.38</v>
      </c>
      <c r="H959" s="134">
        <v>89.78</v>
      </c>
      <c r="I959" s="134">
        <v>4</v>
      </c>
      <c r="J959" s="134">
        <v>14.07</v>
      </c>
      <c r="K959" s="134">
        <v>80</v>
      </c>
      <c r="L959" s="134">
        <v>20</v>
      </c>
      <c r="M959" s="134">
        <v>16</v>
      </c>
      <c r="N959" s="134">
        <v>95.42</v>
      </c>
      <c r="O959" s="134">
        <v>3</v>
      </c>
      <c r="P959" s="134"/>
      <c r="Q959" s="31"/>
      <c r="R959" s="20"/>
      <c r="S959" s="20"/>
      <c r="T959" s="20"/>
    </row>
    <row r="960" spans="1:20">
      <c r="A960" s="116">
        <v>202201070131</v>
      </c>
      <c r="B960" s="134">
        <v>93.01</v>
      </c>
      <c r="C960" s="134"/>
      <c r="D960" s="134">
        <v>18.6</v>
      </c>
      <c r="E960" s="134">
        <v>92.72</v>
      </c>
      <c r="F960" s="134"/>
      <c r="G960" s="134">
        <v>46.36</v>
      </c>
      <c r="H960" s="134">
        <v>90.02</v>
      </c>
      <c r="I960" s="134">
        <v>4</v>
      </c>
      <c r="J960" s="134">
        <v>14.1</v>
      </c>
      <c r="K960" s="134">
        <v>80</v>
      </c>
      <c r="L960" s="134">
        <v>29</v>
      </c>
      <c r="M960" s="134">
        <v>16.35</v>
      </c>
      <c r="N960" s="134">
        <v>95.41</v>
      </c>
      <c r="O960" s="134">
        <v>4</v>
      </c>
      <c r="P960" s="134"/>
      <c r="Q960" s="31"/>
      <c r="R960" s="20"/>
      <c r="S960" s="20"/>
      <c r="T960" s="20"/>
    </row>
    <row r="961" spans="1:20">
      <c r="A961" s="116">
        <v>202202050134</v>
      </c>
      <c r="B961" s="134">
        <v>90.35</v>
      </c>
      <c r="C961" s="134"/>
      <c r="D961" s="134">
        <v>18.07</v>
      </c>
      <c r="E961" s="134">
        <v>89.58</v>
      </c>
      <c r="F961" s="134"/>
      <c r="G961" s="134">
        <v>44.79</v>
      </c>
      <c r="H961" s="134">
        <v>87.8</v>
      </c>
      <c r="I961" s="134">
        <v>5</v>
      </c>
      <c r="J961" s="134">
        <v>13.92</v>
      </c>
      <c r="K961" s="134">
        <v>80</v>
      </c>
      <c r="L961" s="134">
        <v>39.5</v>
      </c>
      <c r="M961" s="134">
        <v>17.93</v>
      </c>
      <c r="N961" s="134">
        <v>94.71</v>
      </c>
      <c r="O961" s="134">
        <v>5</v>
      </c>
      <c r="P961" s="134"/>
      <c r="Q961" s="31"/>
      <c r="R961" s="20"/>
      <c r="S961" s="20"/>
      <c r="T961" s="20"/>
    </row>
    <row r="962" spans="1:20">
      <c r="A962" s="116">
        <v>202202050139</v>
      </c>
      <c r="B962" s="134">
        <v>93.02</v>
      </c>
      <c r="C962" s="134"/>
      <c r="D962" s="134">
        <v>18.6</v>
      </c>
      <c r="E962" s="134">
        <v>93.25</v>
      </c>
      <c r="F962" s="134"/>
      <c r="G962" s="134">
        <v>46.62</v>
      </c>
      <c r="H962" s="134">
        <v>92.7</v>
      </c>
      <c r="I962" s="134">
        <v>4</v>
      </c>
      <c r="J962" s="134">
        <v>14.5</v>
      </c>
      <c r="K962" s="134">
        <v>80</v>
      </c>
      <c r="L962" s="134">
        <v>18</v>
      </c>
      <c r="M962" s="134">
        <v>14.7</v>
      </c>
      <c r="N962" s="134">
        <v>94.42</v>
      </c>
      <c r="O962" s="134">
        <v>6</v>
      </c>
      <c r="P962" s="134"/>
      <c r="Q962" s="31"/>
      <c r="R962" s="20"/>
      <c r="S962" s="20"/>
      <c r="T962" s="20"/>
    </row>
    <row r="963" spans="1:20">
      <c r="A963" s="116">
        <v>202202050115</v>
      </c>
      <c r="B963" s="134">
        <v>91.51</v>
      </c>
      <c r="C963" s="134"/>
      <c r="D963" s="134">
        <v>18.3</v>
      </c>
      <c r="E963" s="134">
        <v>92.96</v>
      </c>
      <c r="F963" s="134"/>
      <c r="G963" s="134">
        <v>46.49</v>
      </c>
      <c r="H963" s="134">
        <v>90.7</v>
      </c>
      <c r="I963" s="134">
        <v>5</v>
      </c>
      <c r="J963" s="134">
        <v>14.36</v>
      </c>
      <c r="K963" s="134">
        <v>80</v>
      </c>
      <c r="L963" s="134">
        <v>21</v>
      </c>
      <c r="M963" s="134">
        <v>15.15</v>
      </c>
      <c r="N963" s="134">
        <v>94.3</v>
      </c>
      <c r="O963" s="134">
        <v>7</v>
      </c>
      <c r="P963" s="134"/>
      <c r="Q963" s="31"/>
      <c r="R963" s="20"/>
      <c r="S963" s="20"/>
      <c r="T963" s="20"/>
    </row>
    <row r="964" spans="1:20">
      <c r="A964" s="116">
        <v>202202050133</v>
      </c>
      <c r="B964" s="134">
        <v>93.15</v>
      </c>
      <c r="C964" s="134"/>
      <c r="D964" s="134">
        <v>18.63</v>
      </c>
      <c r="E964" s="134">
        <v>92.86</v>
      </c>
      <c r="F964" s="134"/>
      <c r="G964" s="134">
        <v>46.43</v>
      </c>
      <c r="H964" s="134">
        <v>87.9</v>
      </c>
      <c r="I964" s="134">
        <v>4</v>
      </c>
      <c r="J964" s="134">
        <v>13.78</v>
      </c>
      <c r="K964" s="134">
        <v>80</v>
      </c>
      <c r="L964" s="134">
        <v>21</v>
      </c>
      <c r="M964" s="134">
        <v>15.15</v>
      </c>
      <c r="N964" s="134">
        <v>93.99</v>
      </c>
      <c r="O964" s="134">
        <v>8</v>
      </c>
      <c r="P964" s="134"/>
      <c r="Q964" s="31"/>
      <c r="R964" s="20"/>
      <c r="S964" s="20"/>
      <c r="T964" s="20"/>
    </row>
    <row r="965" spans="1:20">
      <c r="A965" s="116">
        <v>202202050120</v>
      </c>
      <c r="B965" s="134">
        <v>88.49</v>
      </c>
      <c r="C965" s="134">
        <v>3</v>
      </c>
      <c r="D965" s="134">
        <v>18.29</v>
      </c>
      <c r="E965" s="134">
        <v>86.6</v>
      </c>
      <c r="F965" s="134"/>
      <c r="G965" s="134">
        <v>43.3</v>
      </c>
      <c r="H965" s="134">
        <v>91.9</v>
      </c>
      <c r="I965" s="134">
        <v>5</v>
      </c>
      <c r="J965" s="134">
        <v>14.54</v>
      </c>
      <c r="K965" s="134">
        <v>80</v>
      </c>
      <c r="L965" s="134">
        <v>38</v>
      </c>
      <c r="M965" s="134">
        <v>17.7</v>
      </c>
      <c r="N965" s="134">
        <v>93.83</v>
      </c>
      <c r="O965" s="134">
        <v>9</v>
      </c>
      <c r="P965" s="134"/>
      <c r="Q965" s="31"/>
      <c r="R965" s="20"/>
      <c r="S965" s="20"/>
      <c r="T965" s="20"/>
    </row>
    <row r="966" spans="1:20">
      <c r="A966" s="116">
        <v>202202050119</v>
      </c>
      <c r="B966" s="134">
        <v>92.58</v>
      </c>
      <c r="C966" s="134"/>
      <c r="D966" s="134">
        <v>18.51</v>
      </c>
      <c r="E966" s="134">
        <v>89.38</v>
      </c>
      <c r="F966" s="134"/>
      <c r="G966" s="134">
        <v>44.69</v>
      </c>
      <c r="H966" s="134">
        <v>87.9</v>
      </c>
      <c r="I966" s="134">
        <v>5</v>
      </c>
      <c r="J966" s="134">
        <v>13.94</v>
      </c>
      <c r="K966" s="134">
        <v>80</v>
      </c>
      <c r="L966" s="134">
        <v>31</v>
      </c>
      <c r="M966" s="134">
        <v>16.65</v>
      </c>
      <c r="N966" s="134">
        <v>93.79</v>
      </c>
      <c r="O966" s="134">
        <v>10</v>
      </c>
      <c r="P966" s="134"/>
      <c r="Q966" s="31"/>
      <c r="R966" s="20"/>
      <c r="S966" s="20"/>
      <c r="T966" s="20"/>
    </row>
    <row r="967" spans="1:20">
      <c r="A967" s="116">
        <v>202202050147</v>
      </c>
      <c r="B967" s="134">
        <v>90.92</v>
      </c>
      <c r="C967" s="134"/>
      <c r="D967" s="134">
        <v>18.18</v>
      </c>
      <c r="E967" s="134">
        <v>90.84</v>
      </c>
      <c r="F967" s="134"/>
      <c r="G967" s="134">
        <v>45.42</v>
      </c>
      <c r="H967" s="134">
        <v>90.14</v>
      </c>
      <c r="I967" s="134">
        <v>5</v>
      </c>
      <c r="J967" s="134">
        <v>14.27</v>
      </c>
      <c r="K967" s="134">
        <v>80</v>
      </c>
      <c r="L967" s="134">
        <v>24</v>
      </c>
      <c r="M967" s="134">
        <v>15.6</v>
      </c>
      <c r="N967" s="134">
        <v>93.47</v>
      </c>
      <c r="O967" s="134">
        <v>11</v>
      </c>
      <c r="P967" s="134"/>
      <c r="Q967" s="31"/>
      <c r="R967" s="20"/>
      <c r="S967" s="20"/>
      <c r="T967" s="20"/>
    </row>
    <row r="968" spans="1:20">
      <c r="A968" s="116">
        <v>202202050131</v>
      </c>
      <c r="B968" s="134">
        <v>88.45</v>
      </c>
      <c r="C968" s="134">
        <v>3</v>
      </c>
      <c r="D968" s="134">
        <v>18.29</v>
      </c>
      <c r="E968" s="134">
        <v>87.45</v>
      </c>
      <c r="F968" s="134"/>
      <c r="G968" s="134">
        <v>43.73</v>
      </c>
      <c r="H968" s="134">
        <v>88.21</v>
      </c>
      <c r="I968" s="134">
        <v>5</v>
      </c>
      <c r="J968" s="134">
        <v>13.98</v>
      </c>
      <c r="K968" s="134">
        <v>80</v>
      </c>
      <c r="L968" s="134">
        <v>36</v>
      </c>
      <c r="M968" s="134">
        <v>17.4</v>
      </c>
      <c r="N968" s="134">
        <v>93.4</v>
      </c>
      <c r="O968" s="134">
        <v>12</v>
      </c>
      <c r="P968" s="134"/>
      <c r="Q968" s="31"/>
      <c r="R968" s="20"/>
      <c r="S968" s="20"/>
      <c r="T968" s="20"/>
    </row>
    <row r="969" spans="1:20">
      <c r="A969" s="116">
        <v>202202050104</v>
      </c>
      <c r="B969" s="134">
        <v>93.26</v>
      </c>
      <c r="C969" s="134"/>
      <c r="D969" s="134">
        <v>18.65</v>
      </c>
      <c r="E969" s="134">
        <v>92.71</v>
      </c>
      <c r="F969" s="134"/>
      <c r="G969" s="134">
        <v>46.35</v>
      </c>
      <c r="H969" s="134">
        <v>85.52</v>
      </c>
      <c r="I969" s="134">
        <v>4</v>
      </c>
      <c r="J969" s="134">
        <v>13.43</v>
      </c>
      <c r="K969" s="134">
        <v>80</v>
      </c>
      <c r="L969" s="134">
        <v>16</v>
      </c>
      <c r="M969" s="134">
        <v>14.4</v>
      </c>
      <c r="N969" s="134">
        <v>92.83</v>
      </c>
      <c r="O969" s="134">
        <v>13</v>
      </c>
      <c r="P969" s="134"/>
      <c r="Q969" s="31"/>
      <c r="R969" s="20"/>
      <c r="S969" s="20"/>
      <c r="T969" s="20"/>
    </row>
    <row r="970" spans="1:20">
      <c r="A970" s="116">
        <v>202202050135</v>
      </c>
      <c r="B970" s="134">
        <v>93.93</v>
      </c>
      <c r="C970" s="134">
        <v>4</v>
      </c>
      <c r="D970" s="134">
        <v>18.78</v>
      </c>
      <c r="E970" s="134">
        <v>90.92</v>
      </c>
      <c r="F970" s="134"/>
      <c r="G970" s="134">
        <v>45.46</v>
      </c>
      <c r="H970" s="134">
        <v>84.4</v>
      </c>
      <c r="I970" s="134">
        <v>4</v>
      </c>
      <c r="J970" s="134">
        <v>13.26</v>
      </c>
      <c r="K970" s="134">
        <v>80</v>
      </c>
      <c r="L970" s="134">
        <v>21</v>
      </c>
      <c r="M970" s="134">
        <v>15.15</v>
      </c>
      <c r="N970" s="134">
        <v>92.65</v>
      </c>
      <c r="O970" s="134">
        <v>14</v>
      </c>
      <c r="P970" s="134"/>
      <c r="Q970" s="31"/>
      <c r="R970" s="20"/>
      <c r="S970" s="20"/>
      <c r="T970" s="20"/>
    </row>
    <row r="971" spans="1:20">
      <c r="A971" s="116">
        <v>202202050130</v>
      </c>
      <c r="B971" s="134">
        <v>93.67</v>
      </c>
      <c r="C971" s="134"/>
      <c r="D971" s="134">
        <v>18.73</v>
      </c>
      <c r="E971" s="134">
        <v>91.98</v>
      </c>
      <c r="F971" s="134"/>
      <c r="G971" s="134">
        <v>45.99</v>
      </c>
      <c r="H971" s="134">
        <v>88.84</v>
      </c>
      <c r="I971" s="134">
        <v>5</v>
      </c>
      <c r="J971" s="134">
        <v>14.08</v>
      </c>
      <c r="K971" s="134">
        <v>80</v>
      </c>
      <c r="L971" s="134">
        <v>9.5</v>
      </c>
      <c r="M971" s="134">
        <v>13.43</v>
      </c>
      <c r="N971" s="134">
        <v>92.23</v>
      </c>
      <c r="O971" s="134">
        <v>15</v>
      </c>
      <c r="P971" s="134"/>
      <c r="Q971" s="31"/>
      <c r="R971" s="20"/>
      <c r="S971" s="20"/>
      <c r="T971" s="20"/>
    </row>
    <row r="972" spans="1:20">
      <c r="A972" s="116">
        <v>202202050141</v>
      </c>
      <c r="B972" s="134">
        <v>89.75</v>
      </c>
      <c r="C972" s="134"/>
      <c r="D972" s="134">
        <v>17.95</v>
      </c>
      <c r="E972" s="134">
        <v>90.86</v>
      </c>
      <c r="F972" s="134"/>
      <c r="G972" s="134">
        <v>45.43</v>
      </c>
      <c r="H972" s="134">
        <v>89.2</v>
      </c>
      <c r="I972" s="134">
        <v>5</v>
      </c>
      <c r="J972" s="134">
        <v>14.13</v>
      </c>
      <c r="K972" s="134">
        <v>80</v>
      </c>
      <c r="L972" s="134">
        <v>15</v>
      </c>
      <c r="M972" s="134">
        <v>14.25</v>
      </c>
      <c r="N972" s="134">
        <v>91.76</v>
      </c>
      <c r="O972" s="134">
        <v>16</v>
      </c>
      <c r="P972" s="134"/>
      <c r="Q972" s="31"/>
      <c r="R972" s="20"/>
      <c r="S972" s="20"/>
      <c r="T972" s="20"/>
    </row>
    <row r="973" spans="1:20">
      <c r="A973" s="116">
        <v>202202050142</v>
      </c>
      <c r="B973" s="134">
        <v>91.25</v>
      </c>
      <c r="C973" s="134"/>
      <c r="D973" s="134">
        <v>18.25</v>
      </c>
      <c r="E973" s="134">
        <v>90.12</v>
      </c>
      <c r="F973" s="134"/>
      <c r="G973" s="134">
        <v>45.06</v>
      </c>
      <c r="H973" s="134">
        <v>91.49</v>
      </c>
      <c r="I973" s="134">
        <v>5</v>
      </c>
      <c r="J973" s="134">
        <v>14.47</v>
      </c>
      <c r="K973" s="134">
        <v>80</v>
      </c>
      <c r="L973" s="134">
        <v>11</v>
      </c>
      <c r="M973" s="134">
        <v>13.65</v>
      </c>
      <c r="N973" s="134">
        <v>91.43</v>
      </c>
      <c r="O973" s="134">
        <v>17</v>
      </c>
      <c r="P973" s="134"/>
      <c r="Q973" s="31"/>
      <c r="R973" s="20"/>
      <c r="S973" s="20"/>
      <c r="T973" s="20"/>
    </row>
    <row r="974" spans="1:20">
      <c r="A974" s="116">
        <v>202202050126</v>
      </c>
      <c r="B974" s="134">
        <v>87.51</v>
      </c>
      <c r="C974" s="134"/>
      <c r="D974" s="134">
        <v>17.5</v>
      </c>
      <c r="E974" s="134">
        <v>89.97</v>
      </c>
      <c r="F974" s="134"/>
      <c r="G974" s="134">
        <v>44.99</v>
      </c>
      <c r="H974" s="134">
        <v>89.23</v>
      </c>
      <c r="I974" s="134">
        <v>4</v>
      </c>
      <c r="J974" s="134">
        <v>13.98</v>
      </c>
      <c r="K974" s="134">
        <v>80</v>
      </c>
      <c r="L974" s="134">
        <v>16</v>
      </c>
      <c r="M974" s="134">
        <v>14.4</v>
      </c>
      <c r="N974" s="134">
        <v>90.87</v>
      </c>
      <c r="O974" s="134">
        <v>18</v>
      </c>
      <c r="P974" s="134"/>
      <c r="Q974" s="31"/>
      <c r="R974" s="20"/>
      <c r="S974" s="20"/>
      <c r="T974" s="20"/>
    </row>
    <row r="975" spans="1:20">
      <c r="A975" s="116">
        <v>202202050118</v>
      </c>
      <c r="B975" s="134">
        <v>87.83</v>
      </c>
      <c r="C975" s="134"/>
      <c r="D975" s="134">
        <v>17.56</v>
      </c>
      <c r="E975" s="134">
        <v>88.24</v>
      </c>
      <c r="F975" s="134"/>
      <c r="G975" s="134">
        <v>44.46</v>
      </c>
      <c r="H975" s="134">
        <v>87.6</v>
      </c>
      <c r="I975" s="134">
        <v>4</v>
      </c>
      <c r="J975" s="134">
        <v>13.74</v>
      </c>
      <c r="K975" s="134">
        <v>80</v>
      </c>
      <c r="L975" s="134">
        <v>20</v>
      </c>
      <c r="M975" s="134">
        <v>15</v>
      </c>
      <c r="N975" s="134">
        <v>90.76</v>
      </c>
      <c r="O975" s="134">
        <v>19</v>
      </c>
      <c r="P975" s="134"/>
      <c r="Q975" s="31"/>
      <c r="R975" s="20"/>
      <c r="S975" s="20"/>
      <c r="T975" s="20"/>
    </row>
    <row r="976" spans="1:20">
      <c r="A976" s="116">
        <v>202202050145</v>
      </c>
      <c r="B976" s="134">
        <v>85.71</v>
      </c>
      <c r="C976" s="134"/>
      <c r="D976" s="134">
        <v>17.14</v>
      </c>
      <c r="E976" s="134">
        <v>88.82</v>
      </c>
      <c r="F976" s="134"/>
      <c r="G976" s="134">
        <v>44.42</v>
      </c>
      <c r="H976" s="134">
        <v>90.72</v>
      </c>
      <c r="I976" s="134">
        <v>4</v>
      </c>
      <c r="J976" s="134">
        <v>14.2</v>
      </c>
      <c r="K976" s="134">
        <v>80</v>
      </c>
      <c r="L976" s="134">
        <v>18</v>
      </c>
      <c r="M976" s="134">
        <v>14.7</v>
      </c>
      <c r="N976" s="134">
        <v>90.46</v>
      </c>
      <c r="O976" s="134">
        <v>20</v>
      </c>
      <c r="P976" s="134"/>
      <c r="Q976" s="31"/>
      <c r="R976" s="20"/>
      <c r="S976" s="20"/>
      <c r="T976" s="20"/>
    </row>
    <row r="977" spans="1:20">
      <c r="A977" s="116">
        <v>202202050116</v>
      </c>
      <c r="B977" s="134">
        <v>81.84</v>
      </c>
      <c r="C977" s="134"/>
      <c r="D977" s="134">
        <v>16.36</v>
      </c>
      <c r="E977" s="134">
        <v>88.83</v>
      </c>
      <c r="F977" s="134"/>
      <c r="G977" s="134">
        <v>44.42</v>
      </c>
      <c r="H977" s="134">
        <v>88.4</v>
      </c>
      <c r="I977" s="134">
        <v>5</v>
      </c>
      <c r="J977" s="134">
        <v>14.01</v>
      </c>
      <c r="K977" s="134">
        <v>80</v>
      </c>
      <c r="L977" s="134">
        <v>24</v>
      </c>
      <c r="M977" s="134">
        <v>15.6</v>
      </c>
      <c r="N977" s="134">
        <v>90.39</v>
      </c>
      <c r="O977" s="134">
        <v>21</v>
      </c>
      <c r="P977" s="134"/>
      <c r="Q977" s="31"/>
      <c r="R977" s="20"/>
      <c r="S977" s="20"/>
      <c r="T977" s="20"/>
    </row>
    <row r="978" spans="1:20">
      <c r="A978" s="116">
        <v>202202050129</v>
      </c>
      <c r="B978" s="134">
        <v>88.5</v>
      </c>
      <c r="C978" s="134"/>
      <c r="D978" s="134">
        <v>17.7</v>
      </c>
      <c r="E978" s="134">
        <v>88.51</v>
      </c>
      <c r="F978" s="134"/>
      <c r="G978" s="134">
        <v>44.25</v>
      </c>
      <c r="H978" s="134">
        <v>86.47</v>
      </c>
      <c r="I978" s="134">
        <v>4</v>
      </c>
      <c r="J978" s="134">
        <v>13.57</v>
      </c>
      <c r="K978" s="134">
        <v>80</v>
      </c>
      <c r="L978" s="134">
        <v>19</v>
      </c>
      <c r="M978" s="134">
        <v>14.85</v>
      </c>
      <c r="N978" s="134">
        <v>90.37</v>
      </c>
      <c r="O978" s="134">
        <v>22</v>
      </c>
      <c r="P978" s="134"/>
      <c r="Q978" s="31"/>
      <c r="R978" s="20"/>
      <c r="S978" s="20"/>
      <c r="T978" s="20"/>
    </row>
    <row r="979" spans="1:20">
      <c r="A979" s="116">
        <v>202202050122</v>
      </c>
      <c r="B979" s="134">
        <v>90.45</v>
      </c>
      <c r="C979" s="134"/>
      <c r="D979" s="134">
        <v>18.09</v>
      </c>
      <c r="E979" s="134">
        <v>90</v>
      </c>
      <c r="F979" s="134"/>
      <c r="G979" s="134">
        <v>45</v>
      </c>
      <c r="H979" s="134">
        <v>86.6</v>
      </c>
      <c r="I979" s="134">
        <v>4</v>
      </c>
      <c r="J979" s="134">
        <v>13.59</v>
      </c>
      <c r="K979" s="134">
        <v>80</v>
      </c>
      <c r="L979" s="134">
        <v>11</v>
      </c>
      <c r="M979" s="134">
        <v>13.65</v>
      </c>
      <c r="N979" s="134">
        <v>90.33</v>
      </c>
      <c r="O979" s="134">
        <v>23</v>
      </c>
      <c r="P979" s="134"/>
      <c r="Q979" s="31"/>
      <c r="R979" s="20"/>
      <c r="S979" s="20"/>
      <c r="T979" s="20"/>
    </row>
    <row r="980" spans="1:20">
      <c r="A980" s="116">
        <v>202202050110</v>
      </c>
      <c r="B980" s="134">
        <v>92.07</v>
      </c>
      <c r="C980" s="134"/>
      <c r="D980" s="134">
        <v>18.41</v>
      </c>
      <c r="E980" s="134">
        <v>89.59</v>
      </c>
      <c r="F980" s="134"/>
      <c r="G980" s="134">
        <v>44.79</v>
      </c>
      <c r="H980" s="134">
        <v>82.2</v>
      </c>
      <c r="I980" s="134">
        <v>4</v>
      </c>
      <c r="J980" s="134">
        <v>12.93</v>
      </c>
      <c r="K980" s="134">
        <v>80</v>
      </c>
      <c r="L980" s="134">
        <v>13</v>
      </c>
      <c r="M980" s="134">
        <v>13.95</v>
      </c>
      <c r="N980" s="134">
        <v>90.08</v>
      </c>
      <c r="O980" s="134">
        <v>24</v>
      </c>
      <c r="P980" s="134"/>
      <c r="Q980" s="31"/>
      <c r="R980" s="20"/>
      <c r="S980" s="20"/>
      <c r="T980" s="20"/>
    </row>
    <row r="981" spans="1:20">
      <c r="A981" s="116">
        <v>202202050123</v>
      </c>
      <c r="B981" s="134">
        <v>89.21</v>
      </c>
      <c r="C981" s="134"/>
      <c r="D981" s="134">
        <v>17.84</v>
      </c>
      <c r="E981" s="134">
        <v>90.42</v>
      </c>
      <c r="F981" s="134"/>
      <c r="G981" s="134">
        <v>45.21</v>
      </c>
      <c r="H981" s="134">
        <v>84.19</v>
      </c>
      <c r="I981" s="134">
        <v>5</v>
      </c>
      <c r="J981" s="134">
        <v>13.38</v>
      </c>
      <c r="K981" s="134">
        <v>80</v>
      </c>
      <c r="L981" s="134">
        <v>11</v>
      </c>
      <c r="M981" s="134">
        <v>13.65</v>
      </c>
      <c r="N981" s="134">
        <v>90.08</v>
      </c>
      <c r="O981" s="134">
        <v>25</v>
      </c>
      <c r="P981" s="134"/>
      <c r="Q981" s="31"/>
      <c r="R981" s="20"/>
      <c r="S981" s="20"/>
      <c r="T981" s="20"/>
    </row>
    <row r="982" spans="1:20">
      <c r="A982" s="116">
        <v>202202050128</v>
      </c>
      <c r="B982" s="134">
        <v>79.99</v>
      </c>
      <c r="C982" s="134">
        <v>4</v>
      </c>
      <c r="D982" s="134">
        <v>16.79</v>
      </c>
      <c r="E982" s="134">
        <v>89.65</v>
      </c>
      <c r="F982" s="134"/>
      <c r="G982" s="134">
        <v>44.82</v>
      </c>
      <c r="H982" s="134">
        <v>85.89</v>
      </c>
      <c r="I982" s="134">
        <v>5</v>
      </c>
      <c r="J982" s="134">
        <v>13.63</v>
      </c>
      <c r="K982" s="134">
        <v>80</v>
      </c>
      <c r="L982" s="134">
        <v>18</v>
      </c>
      <c r="M982" s="134">
        <v>14.7</v>
      </c>
      <c r="N982" s="134">
        <v>89.94</v>
      </c>
      <c r="O982" s="134">
        <v>26</v>
      </c>
      <c r="P982" s="134"/>
      <c r="Q982" s="31"/>
      <c r="R982" s="20"/>
      <c r="S982" s="20"/>
      <c r="T982" s="20"/>
    </row>
    <row r="983" spans="1:20">
      <c r="A983" s="116">
        <v>202202050143</v>
      </c>
      <c r="B983" s="134">
        <v>87.71</v>
      </c>
      <c r="C983" s="134"/>
      <c r="D983" s="134">
        <v>17.54</v>
      </c>
      <c r="E983" s="134">
        <v>88.52</v>
      </c>
      <c r="F983" s="134"/>
      <c r="G983" s="134">
        <v>44.26</v>
      </c>
      <c r="H983" s="134">
        <v>86.61</v>
      </c>
      <c r="I983" s="134">
        <v>4</v>
      </c>
      <c r="J983" s="134">
        <v>13.59</v>
      </c>
      <c r="K983" s="134">
        <v>80</v>
      </c>
      <c r="L983" s="134">
        <v>16</v>
      </c>
      <c r="M983" s="134">
        <v>14.4</v>
      </c>
      <c r="N983" s="134">
        <v>89.79</v>
      </c>
      <c r="O983" s="134">
        <v>27</v>
      </c>
      <c r="P983" s="134"/>
      <c r="Q983" s="31"/>
      <c r="R983" s="20"/>
      <c r="S983" s="20"/>
      <c r="T983" s="20"/>
    </row>
    <row r="984" spans="1:20">
      <c r="A984" s="116">
        <v>202202050117</v>
      </c>
      <c r="B984" s="134">
        <v>84.33</v>
      </c>
      <c r="C984" s="134"/>
      <c r="D984" s="134">
        <v>16.86</v>
      </c>
      <c r="E984" s="134">
        <v>88.13</v>
      </c>
      <c r="F984" s="134"/>
      <c r="G984" s="134">
        <v>44.06</v>
      </c>
      <c r="H984" s="134">
        <v>86.2</v>
      </c>
      <c r="I984" s="134">
        <v>5</v>
      </c>
      <c r="J984" s="134">
        <v>13.68</v>
      </c>
      <c r="K984" s="134">
        <v>80</v>
      </c>
      <c r="L984" s="134">
        <v>21</v>
      </c>
      <c r="M984" s="134">
        <v>15.15</v>
      </c>
      <c r="N984" s="134">
        <v>89.75</v>
      </c>
      <c r="O984" s="134">
        <v>28</v>
      </c>
      <c r="P984" s="134"/>
      <c r="Q984" s="31"/>
      <c r="R984" s="20"/>
      <c r="S984" s="20"/>
      <c r="T984" s="20"/>
    </row>
    <row r="985" spans="1:20">
      <c r="A985" s="116">
        <v>202202050113</v>
      </c>
      <c r="B985" s="134">
        <v>89.12</v>
      </c>
      <c r="C985" s="134">
        <v>3</v>
      </c>
      <c r="D985" s="134">
        <v>18.42</v>
      </c>
      <c r="E985" s="134">
        <v>82.45</v>
      </c>
      <c r="F985" s="134"/>
      <c r="G985" s="134">
        <v>41.22</v>
      </c>
      <c r="H985" s="134">
        <v>86.5</v>
      </c>
      <c r="I985" s="134">
        <v>5</v>
      </c>
      <c r="J985" s="134">
        <v>13.73</v>
      </c>
      <c r="K985" s="134">
        <v>80</v>
      </c>
      <c r="L985" s="134">
        <v>27</v>
      </c>
      <c r="M985" s="134">
        <v>16.05</v>
      </c>
      <c r="N985" s="134">
        <v>89.42</v>
      </c>
      <c r="O985" s="134">
        <v>29</v>
      </c>
      <c r="P985" s="134"/>
      <c r="Q985" s="31"/>
      <c r="R985" s="20"/>
      <c r="S985" s="20"/>
      <c r="T985" s="20"/>
    </row>
    <row r="986" spans="1:20">
      <c r="A986" s="116">
        <v>202202050132</v>
      </c>
      <c r="B986" s="134">
        <v>89.15</v>
      </c>
      <c r="C986" s="134"/>
      <c r="D986" s="134">
        <v>17.83</v>
      </c>
      <c r="E986" s="134">
        <v>87.88</v>
      </c>
      <c r="F986" s="134"/>
      <c r="G986" s="134">
        <v>43.94</v>
      </c>
      <c r="H986" s="134">
        <v>84.64</v>
      </c>
      <c r="I986" s="134">
        <v>5</v>
      </c>
      <c r="J986" s="134">
        <v>13.45</v>
      </c>
      <c r="K986" s="134">
        <v>80</v>
      </c>
      <c r="L986" s="134">
        <v>14</v>
      </c>
      <c r="M986" s="134">
        <v>14.1</v>
      </c>
      <c r="N986" s="134">
        <v>89.32</v>
      </c>
      <c r="O986" s="134">
        <v>30</v>
      </c>
      <c r="P986" s="134"/>
      <c r="Q986" s="31"/>
      <c r="R986" s="20"/>
      <c r="S986" s="20"/>
      <c r="T986" s="20"/>
    </row>
    <row r="987" spans="1:20">
      <c r="A987" s="116">
        <v>202201030133</v>
      </c>
      <c r="B987" s="134">
        <v>90.3</v>
      </c>
      <c r="C987" s="134"/>
      <c r="D987" s="134">
        <v>18.06</v>
      </c>
      <c r="E987" s="134">
        <v>87.3</v>
      </c>
      <c r="F987" s="134"/>
      <c r="G987" s="134">
        <v>43.65</v>
      </c>
      <c r="H987" s="134">
        <v>85.96</v>
      </c>
      <c r="I987" s="134">
        <v>4</v>
      </c>
      <c r="J987" s="134">
        <v>13.49</v>
      </c>
      <c r="K987" s="134">
        <v>80</v>
      </c>
      <c r="L987" s="134">
        <v>11</v>
      </c>
      <c r="M987" s="134">
        <v>13.65</v>
      </c>
      <c r="N987" s="134">
        <v>88.85</v>
      </c>
      <c r="O987" s="134">
        <v>31</v>
      </c>
      <c r="P987" s="134"/>
      <c r="Q987" s="31"/>
      <c r="R987" s="20"/>
      <c r="S987" s="20"/>
      <c r="T987" s="20"/>
    </row>
    <row r="988" spans="1:20">
      <c r="A988" s="116">
        <v>202202050108</v>
      </c>
      <c r="B988" s="134">
        <v>88.76</v>
      </c>
      <c r="C988" s="134"/>
      <c r="D988" s="134">
        <v>17.75</v>
      </c>
      <c r="E988" s="134">
        <v>85.27</v>
      </c>
      <c r="F988" s="134"/>
      <c r="G988" s="134">
        <v>42.63</v>
      </c>
      <c r="H988" s="134">
        <v>86.7</v>
      </c>
      <c r="I988" s="134">
        <v>4</v>
      </c>
      <c r="J988" s="134">
        <v>13.61</v>
      </c>
      <c r="K988" s="134">
        <v>80</v>
      </c>
      <c r="L988" s="134">
        <v>16</v>
      </c>
      <c r="M988" s="134">
        <v>14.4</v>
      </c>
      <c r="N988" s="134">
        <v>88.39</v>
      </c>
      <c r="O988" s="134">
        <v>32</v>
      </c>
      <c r="P988" s="134"/>
      <c r="Q988" s="31"/>
      <c r="R988" s="20"/>
      <c r="S988" s="20"/>
      <c r="T988" s="20"/>
    </row>
    <row r="989" spans="1:20">
      <c r="A989" s="116">
        <v>202201030233</v>
      </c>
      <c r="B989" s="134">
        <v>90.46</v>
      </c>
      <c r="C989" s="134">
        <v>3</v>
      </c>
      <c r="D989" s="134">
        <v>18.09</v>
      </c>
      <c r="E989" s="134">
        <v>84.29</v>
      </c>
      <c r="F989" s="134"/>
      <c r="G989" s="134">
        <v>42.15</v>
      </c>
      <c r="H989" s="134">
        <v>84.7</v>
      </c>
      <c r="I989" s="134">
        <v>7</v>
      </c>
      <c r="J989" s="134">
        <v>13.75</v>
      </c>
      <c r="K989" s="134">
        <v>80</v>
      </c>
      <c r="L989" s="134">
        <v>14</v>
      </c>
      <c r="M989" s="134">
        <v>14.1</v>
      </c>
      <c r="N989" s="134">
        <v>88.09</v>
      </c>
      <c r="O989" s="134">
        <v>33</v>
      </c>
      <c r="P989" s="134"/>
      <c r="Q989" s="31"/>
      <c r="R989" s="20"/>
      <c r="S989" s="20"/>
      <c r="T989" s="20"/>
    </row>
    <row r="990" spans="1:20">
      <c r="A990" s="116">
        <v>202202050109</v>
      </c>
      <c r="B990" s="134">
        <v>87.82</v>
      </c>
      <c r="C990" s="134"/>
      <c r="D990" s="134">
        <v>17.56</v>
      </c>
      <c r="E990" s="134">
        <v>86.18</v>
      </c>
      <c r="F990" s="134"/>
      <c r="G990" s="134">
        <v>43.09</v>
      </c>
      <c r="H990" s="134">
        <v>88.04</v>
      </c>
      <c r="I990" s="134">
        <v>4</v>
      </c>
      <c r="J990" s="134">
        <v>13.81</v>
      </c>
      <c r="K990" s="134">
        <v>80</v>
      </c>
      <c r="L990" s="134">
        <v>6</v>
      </c>
      <c r="M990" s="134">
        <v>12.9</v>
      </c>
      <c r="N990" s="134">
        <v>87.36</v>
      </c>
      <c r="O990" s="134">
        <v>34</v>
      </c>
      <c r="P990" s="134"/>
      <c r="Q990" s="31"/>
      <c r="R990" s="20"/>
      <c r="S990" s="20"/>
      <c r="T990" s="20"/>
    </row>
    <row r="991" spans="1:20">
      <c r="A991" s="116">
        <v>202201070149</v>
      </c>
      <c r="B991" s="134">
        <v>86.96</v>
      </c>
      <c r="C991" s="134"/>
      <c r="D991" s="134">
        <v>17.39</v>
      </c>
      <c r="E991" s="134">
        <v>83.41</v>
      </c>
      <c r="F991" s="134"/>
      <c r="G991" s="134">
        <v>41.71</v>
      </c>
      <c r="H991" s="134">
        <v>82.37</v>
      </c>
      <c r="I991" s="134">
        <v>8</v>
      </c>
      <c r="J991" s="134">
        <v>13.55</v>
      </c>
      <c r="K991" s="134">
        <v>80</v>
      </c>
      <c r="L991" s="134">
        <v>16</v>
      </c>
      <c r="M991" s="134">
        <v>14.4</v>
      </c>
      <c r="N991" s="134">
        <v>87.05</v>
      </c>
      <c r="O991" s="134">
        <v>35</v>
      </c>
      <c r="P991" s="134"/>
      <c r="Q991" s="31"/>
      <c r="R991" s="20"/>
      <c r="S991" s="20"/>
      <c r="T991" s="20"/>
    </row>
    <row r="992" spans="1:20">
      <c r="A992" s="116">
        <v>202202050105</v>
      </c>
      <c r="B992" s="134">
        <v>81.07</v>
      </c>
      <c r="C992" s="134"/>
      <c r="D992" s="134">
        <v>16.21</v>
      </c>
      <c r="E992" s="134">
        <v>87.45</v>
      </c>
      <c r="F992" s="134"/>
      <c r="G992" s="134">
        <v>43.72</v>
      </c>
      <c r="H992" s="134">
        <v>89.04</v>
      </c>
      <c r="I992" s="134">
        <v>4</v>
      </c>
      <c r="J992" s="134">
        <v>13.96</v>
      </c>
      <c r="K992" s="134">
        <v>80</v>
      </c>
      <c r="L992" s="134">
        <v>6</v>
      </c>
      <c r="M992" s="134">
        <v>12.9</v>
      </c>
      <c r="N992" s="134">
        <v>86.79</v>
      </c>
      <c r="O992" s="134">
        <v>36</v>
      </c>
      <c r="P992" s="134"/>
      <c r="Q992" s="31"/>
      <c r="R992" s="20"/>
      <c r="S992" s="20"/>
      <c r="T992" s="20"/>
    </row>
    <row r="993" spans="1:20">
      <c r="A993" s="116">
        <v>202202050102</v>
      </c>
      <c r="B993" s="134">
        <v>85.64</v>
      </c>
      <c r="C993" s="134"/>
      <c r="D993" s="134">
        <v>17.12</v>
      </c>
      <c r="E993" s="134">
        <v>82.36</v>
      </c>
      <c r="F993" s="134"/>
      <c r="G993" s="134">
        <v>41.18</v>
      </c>
      <c r="H993" s="134">
        <v>88.86</v>
      </c>
      <c r="I993" s="134">
        <v>4</v>
      </c>
      <c r="J993" s="134">
        <v>13.93</v>
      </c>
      <c r="K993" s="134">
        <v>80</v>
      </c>
      <c r="L993" s="134">
        <v>16</v>
      </c>
      <c r="M993" s="134">
        <v>14.4</v>
      </c>
      <c r="N993" s="134">
        <v>86.63</v>
      </c>
      <c r="O993" s="134">
        <v>37</v>
      </c>
      <c r="P993" s="134"/>
      <c r="Q993" s="31"/>
      <c r="R993" s="20"/>
      <c r="S993" s="20"/>
      <c r="T993" s="20"/>
    </row>
    <row r="994" spans="1:20">
      <c r="A994" s="116">
        <v>202202050124</v>
      </c>
      <c r="B994" s="134">
        <v>93.16</v>
      </c>
      <c r="C994" s="134"/>
      <c r="D994" s="134">
        <v>16.63</v>
      </c>
      <c r="E994" s="134">
        <v>83.18</v>
      </c>
      <c r="F994" s="134"/>
      <c r="G994" s="134">
        <v>41.59</v>
      </c>
      <c r="H994" s="134">
        <v>86.44</v>
      </c>
      <c r="I994" s="134">
        <v>4</v>
      </c>
      <c r="J994" s="134">
        <v>13.57</v>
      </c>
      <c r="K994" s="134">
        <v>80</v>
      </c>
      <c r="L994" s="134">
        <v>12</v>
      </c>
      <c r="M994" s="134">
        <v>13.8</v>
      </c>
      <c r="N994" s="134">
        <v>85.59</v>
      </c>
      <c r="O994" s="134">
        <v>38</v>
      </c>
      <c r="P994" s="134"/>
      <c r="Q994" s="31"/>
      <c r="R994" s="20"/>
      <c r="S994" s="20"/>
      <c r="T994" s="20"/>
    </row>
    <row r="995" spans="1:20">
      <c r="A995" s="116">
        <v>202202050146</v>
      </c>
      <c r="B995" s="134">
        <v>84.36</v>
      </c>
      <c r="C995" s="134"/>
      <c r="D995" s="134">
        <v>16.87</v>
      </c>
      <c r="E995" s="134">
        <v>85.99</v>
      </c>
      <c r="F995" s="134"/>
      <c r="G995" s="134">
        <v>42.99</v>
      </c>
      <c r="H995" s="134">
        <v>78.1</v>
      </c>
      <c r="I995" s="134">
        <v>4</v>
      </c>
      <c r="J995" s="134">
        <v>12.32</v>
      </c>
      <c r="K995" s="134">
        <v>80</v>
      </c>
      <c r="L995" s="134">
        <v>8</v>
      </c>
      <c r="M995" s="134">
        <v>13.2</v>
      </c>
      <c r="N995" s="134">
        <v>85.38</v>
      </c>
      <c r="O995" s="134">
        <v>39</v>
      </c>
      <c r="P995" s="134"/>
      <c r="Q995" s="31"/>
      <c r="R995" s="20"/>
      <c r="S995" s="20"/>
      <c r="T995" s="20"/>
    </row>
    <row r="996" spans="1:20">
      <c r="A996" s="116">
        <v>202202050107</v>
      </c>
      <c r="B996" s="134">
        <v>79.46</v>
      </c>
      <c r="C996" s="134"/>
      <c r="D996" s="134">
        <v>15.89</v>
      </c>
      <c r="E996" s="134">
        <v>85.13</v>
      </c>
      <c r="F996" s="134"/>
      <c r="G996" s="134">
        <v>42.57</v>
      </c>
      <c r="H996" s="134">
        <v>88.83</v>
      </c>
      <c r="I996" s="134">
        <v>4</v>
      </c>
      <c r="J996" s="134">
        <v>13.92</v>
      </c>
      <c r="K996" s="134">
        <v>80</v>
      </c>
      <c r="L996" s="134"/>
      <c r="M996" s="134">
        <v>12</v>
      </c>
      <c r="N996" s="134">
        <v>84.38</v>
      </c>
      <c r="O996" s="134">
        <v>40</v>
      </c>
      <c r="P996" s="134"/>
      <c r="Q996" s="31"/>
      <c r="R996" s="20"/>
      <c r="S996" s="20"/>
      <c r="T996" s="20"/>
    </row>
    <row r="997" spans="1:20">
      <c r="A997" s="116">
        <v>202202050138</v>
      </c>
      <c r="B997" s="134">
        <v>85.02</v>
      </c>
      <c r="C997" s="134"/>
      <c r="D997" s="134">
        <v>17.01</v>
      </c>
      <c r="E997" s="134">
        <v>78.32</v>
      </c>
      <c r="F997" s="134"/>
      <c r="G997" s="134">
        <v>39.16</v>
      </c>
      <c r="H997" s="134">
        <v>87.44</v>
      </c>
      <c r="I997" s="134">
        <v>4</v>
      </c>
      <c r="J997" s="134">
        <v>13.72</v>
      </c>
      <c r="K997" s="134">
        <v>80</v>
      </c>
      <c r="L997" s="134">
        <v>8</v>
      </c>
      <c r="M997" s="134">
        <v>13.2</v>
      </c>
      <c r="N997" s="134">
        <v>83.09</v>
      </c>
      <c r="O997" s="134">
        <v>41</v>
      </c>
      <c r="P997" s="134"/>
      <c r="Q997" s="31"/>
      <c r="R997" s="20"/>
      <c r="S997" s="20"/>
      <c r="T997" s="20"/>
    </row>
    <row r="998" spans="1:20">
      <c r="A998" s="116">
        <v>202202050127</v>
      </c>
      <c r="B998" s="134">
        <v>81.09</v>
      </c>
      <c r="C998" s="134"/>
      <c r="D998" s="134">
        <v>16.39</v>
      </c>
      <c r="E998" s="134">
        <v>82.84</v>
      </c>
      <c r="F998" s="134"/>
      <c r="G998" s="134">
        <v>41.42</v>
      </c>
      <c r="H998" s="134">
        <v>83.47</v>
      </c>
      <c r="I998" s="134">
        <v>4</v>
      </c>
      <c r="J998" s="134">
        <v>13.12</v>
      </c>
      <c r="K998" s="134">
        <v>80</v>
      </c>
      <c r="L998" s="134"/>
      <c r="M998" s="134">
        <v>12</v>
      </c>
      <c r="N998" s="134">
        <v>82.93</v>
      </c>
      <c r="O998" s="134">
        <v>42</v>
      </c>
      <c r="P998" s="134"/>
      <c r="Q998" s="31"/>
      <c r="R998" s="20"/>
      <c r="S998" s="20"/>
      <c r="T998" s="20"/>
    </row>
    <row r="999" spans="1:20">
      <c r="A999" s="116">
        <v>202202050125</v>
      </c>
      <c r="B999" s="134">
        <v>85.14</v>
      </c>
      <c r="C999" s="134"/>
      <c r="D999" s="134">
        <v>17.2</v>
      </c>
      <c r="E999" s="134">
        <v>77.95</v>
      </c>
      <c r="F999" s="134"/>
      <c r="G999" s="134">
        <v>38.98</v>
      </c>
      <c r="H999" s="134">
        <v>86.49</v>
      </c>
      <c r="I999" s="134">
        <v>5</v>
      </c>
      <c r="J999" s="134">
        <v>13.72</v>
      </c>
      <c r="K999" s="134">
        <v>80</v>
      </c>
      <c r="L999" s="134"/>
      <c r="M999" s="134">
        <v>12</v>
      </c>
      <c r="N999" s="134">
        <v>81.9</v>
      </c>
      <c r="O999" s="134">
        <v>43</v>
      </c>
      <c r="P999" s="134"/>
      <c r="Q999" s="31"/>
      <c r="R999" s="20"/>
      <c r="S999" s="20"/>
      <c r="T999" s="20"/>
    </row>
    <row r="1000" spans="1:20">
      <c r="A1000" s="116">
        <v>202202050103</v>
      </c>
      <c r="B1000" s="134">
        <v>80.13</v>
      </c>
      <c r="C1000" s="134"/>
      <c r="D1000" s="134">
        <v>16.02</v>
      </c>
      <c r="E1000" s="134">
        <v>80.99</v>
      </c>
      <c r="F1000" s="134"/>
      <c r="G1000" s="134">
        <v>40.49</v>
      </c>
      <c r="H1000" s="134">
        <v>83.23</v>
      </c>
      <c r="I1000" s="134">
        <v>5</v>
      </c>
      <c r="J1000" s="134">
        <v>13.23</v>
      </c>
      <c r="K1000" s="134">
        <v>80</v>
      </c>
      <c r="L1000" s="134"/>
      <c r="M1000" s="134">
        <v>12</v>
      </c>
      <c r="N1000" s="134">
        <v>81.74</v>
      </c>
      <c r="O1000" s="134">
        <v>44</v>
      </c>
      <c r="P1000" s="134"/>
      <c r="Q1000" s="31"/>
      <c r="R1000" s="20"/>
      <c r="S1000" s="20"/>
      <c r="T1000" s="20"/>
    </row>
    <row r="1001" spans="1:20">
      <c r="A1001" s="116">
        <v>202202050136</v>
      </c>
      <c r="B1001" s="134">
        <v>76.66</v>
      </c>
      <c r="C1001" s="134"/>
      <c r="D1001" s="134">
        <v>15.32</v>
      </c>
      <c r="E1001" s="134">
        <v>79.96</v>
      </c>
      <c r="F1001" s="134"/>
      <c r="G1001" s="134">
        <v>36.48</v>
      </c>
      <c r="H1001" s="134">
        <v>87.35</v>
      </c>
      <c r="I1001" s="134">
        <v>4</v>
      </c>
      <c r="J1001" s="134">
        <v>13.7</v>
      </c>
      <c r="K1001" s="134">
        <v>80</v>
      </c>
      <c r="L1001" s="134">
        <v>18</v>
      </c>
      <c r="M1001" s="134">
        <v>14.7</v>
      </c>
      <c r="N1001" s="134">
        <v>80.2</v>
      </c>
      <c r="O1001" s="134">
        <v>45</v>
      </c>
      <c r="P1001" s="134"/>
      <c r="Q1001" s="31"/>
      <c r="R1001" s="20"/>
      <c r="S1001" s="20"/>
      <c r="T1001" s="20"/>
    </row>
    <row r="1002" spans="1:20">
      <c r="A1002" s="116">
        <v>202202050106</v>
      </c>
      <c r="B1002" s="134">
        <v>81.41</v>
      </c>
      <c r="C1002" s="134"/>
      <c r="D1002" s="134">
        <v>16.28</v>
      </c>
      <c r="E1002" s="134">
        <v>76.58</v>
      </c>
      <c r="F1002" s="134"/>
      <c r="G1002" s="134">
        <v>38.29</v>
      </c>
      <c r="H1002" s="134">
        <v>85.72</v>
      </c>
      <c r="I1002" s="134">
        <v>4</v>
      </c>
      <c r="J1002" s="134">
        <v>13.46</v>
      </c>
      <c r="K1002" s="134">
        <v>80</v>
      </c>
      <c r="L1002" s="134"/>
      <c r="M1002" s="134">
        <v>12</v>
      </c>
      <c r="N1002" s="134">
        <v>80.03</v>
      </c>
      <c r="O1002" s="134">
        <v>46</v>
      </c>
      <c r="P1002" s="134"/>
      <c r="Q1002" s="31"/>
      <c r="R1002" s="20"/>
      <c r="S1002" s="20"/>
      <c r="T1002" s="20"/>
    </row>
    <row r="1003" spans="1:20">
      <c r="A1003" s="116">
        <v>202204060109</v>
      </c>
      <c r="B1003" s="134">
        <v>77.56</v>
      </c>
      <c r="C1003" s="134"/>
      <c r="D1003" s="134">
        <v>15.51</v>
      </c>
      <c r="E1003" s="134">
        <v>76.52</v>
      </c>
      <c r="F1003" s="134"/>
      <c r="G1003" s="134">
        <v>38.26</v>
      </c>
      <c r="H1003" s="134">
        <v>69.07</v>
      </c>
      <c r="I1003" s="134">
        <v>4</v>
      </c>
      <c r="J1003" s="134">
        <v>10.96</v>
      </c>
      <c r="K1003" s="134">
        <v>80</v>
      </c>
      <c r="L1003" s="134">
        <v>8</v>
      </c>
      <c r="M1003" s="134">
        <v>13.2</v>
      </c>
      <c r="N1003" s="134">
        <v>77.93</v>
      </c>
      <c r="O1003" s="134">
        <v>47</v>
      </c>
      <c r="P1003" s="134"/>
      <c r="Q1003" s="31"/>
      <c r="R1003" s="20"/>
      <c r="S1003" s="20"/>
      <c r="T1003" s="20"/>
    </row>
    <row r="1004" spans="1:20">
      <c r="A1004" s="116">
        <v>202202050137</v>
      </c>
      <c r="B1004" s="134">
        <v>63.59</v>
      </c>
      <c r="C1004" s="134"/>
      <c r="D1004" s="134">
        <v>12.71</v>
      </c>
      <c r="E1004" s="134">
        <v>70.82</v>
      </c>
      <c r="F1004" s="134"/>
      <c r="G1004" s="134">
        <v>35.41</v>
      </c>
      <c r="H1004" s="134">
        <v>75.88</v>
      </c>
      <c r="I1004" s="134">
        <v>8</v>
      </c>
      <c r="J1004" s="134">
        <v>12.58</v>
      </c>
      <c r="K1004" s="134">
        <v>80</v>
      </c>
      <c r="L1004" s="134">
        <v>27</v>
      </c>
      <c r="M1004" s="134">
        <v>16.05</v>
      </c>
      <c r="N1004" s="134">
        <v>76.765</v>
      </c>
      <c r="O1004" s="134">
        <v>48</v>
      </c>
      <c r="P1004" s="134"/>
      <c r="Q1004" s="31"/>
      <c r="R1004" s="20"/>
      <c r="S1004" s="20"/>
      <c r="T1004" s="20"/>
    </row>
    <row r="1005" spans="1:20">
      <c r="A1005" s="116">
        <v>202002050123</v>
      </c>
      <c r="B1005" s="134">
        <v>70.94</v>
      </c>
      <c r="C1005" s="134"/>
      <c r="D1005" s="134">
        <v>14.18</v>
      </c>
      <c r="E1005" s="134">
        <v>72.01</v>
      </c>
      <c r="F1005" s="134"/>
      <c r="G1005" s="134">
        <v>36.1</v>
      </c>
      <c r="H1005" s="134">
        <v>66.69</v>
      </c>
      <c r="I1005" s="134">
        <v>4</v>
      </c>
      <c r="J1005" s="134">
        <v>10.6</v>
      </c>
      <c r="K1005" s="134">
        <v>80</v>
      </c>
      <c r="L1005" s="134">
        <v>13</v>
      </c>
      <c r="M1005" s="134">
        <v>13.95</v>
      </c>
      <c r="N1005" s="134">
        <v>74.83</v>
      </c>
      <c r="O1005" s="134">
        <v>49</v>
      </c>
      <c r="P1005" s="134"/>
      <c r="Q1005" s="31"/>
      <c r="R1005" s="20"/>
      <c r="S1005" s="20"/>
      <c r="T1005" s="20"/>
    </row>
    <row r="1006" spans="1:20">
      <c r="A1006" s="116">
        <v>202202050144</v>
      </c>
      <c r="B1006" s="134">
        <v>82.49</v>
      </c>
      <c r="C1006" s="134"/>
      <c r="D1006" s="134">
        <v>16.49</v>
      </c>
      <c r="E1006" s="134">
        <v>68.44</v>
      </c>
      <c r="F1006" s="134"/>
      <c r="G1006" s="134">
        <v>34.02</v>
      </c>
      <c r="H1006" s="134">
        <v>76.63</v>
      </c>
      <c r="I1006" s="134">
        <v>5</v>
      </c>
      <c r="J1006" s="134">
        <v>12.24</v>
      </c>
      <c r="K1006" s="134">
        <v>80</v>
      </c>
      <c r="L1006" s="134"/>
      <c r="M1006" s="134">
        <v>12</v>
      </c>
      <c r="N1006" s="134">
        <v>74.66</v>
      </c>
      <c r="O1006" s="134">
        <v>50</v>
      </c>
      <c r="P1006" s="134"/>
      <c r="Q1006" s="31"/>
      <c r="R1006" s="20"/>
      <c r="S1006" s="20"/>
      <c r="T1006" s="20"/>
    </row>
    <row r="1007" spans="1:20">
      <c r="A1007" s="116">
        <v>202201040126</v>
      </c>
      <c r="B1007" s="134">
        <v>63.84</v>
      </c>
      <c r="C1007" s="134"/>
      <c r="D1007" s="134">
        <v>12.76</v>
      </c>
      <c r="E1007" s="134">
        <v>75.53</v>
      </c>
      <c r="F1007" s="134"/>
      <c r="G1007" s="134">
        <v>37.77</v>
      </c>
      <c r="H1007" s="134">
        <v>72.25</v>
      </c>
      <c r="I1007" s="134">
        <v>4</v>
      </c>
      <c r="J1007" s="134">
        <v>11.47</v>
      </c>
      <c r="K1007" s="134">
        <v>80</v>
      </c>
      <c r="L1007" s="134"/>
      <c r="M1007" s="134">
        <v>12</v>
      </c>
      <c r="N1007" s="134">
        <v>74</v>
      </c>
      <c r="O1007" s="134">
        <v>51</v>
      </c>
      <c r="P1007" s="134"/>
      <c r="Q1007" s="31"/>
      <c r="R1007" s="20"/>
      <c r="S1007" s="20"/>
      <c r="T1007" s="20"/>
    </row>
    <row r="1010" spans="1:19">
      <c r="A1010" s="23" t="s">
        <v>300</v>
      </c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</row>
    <row r="1011" spans="1:19">
      <c r="A1011" s="64" t="s">
        <v>865</v>
      </c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</row>
    <row r="1012" spans="1:19">
      <c r="A1012" s="23" t="s">
        <v>2</v>
      </c>
      <c r="B1012" s="23" t="s">
        <v>3</v>
      </c>
      <c r="C1012" s="23"/>
      <c r="D1012" s="23"/>
      <c r="E1012" s="23" t="s">
        <v>4</v>
      </c>
      <c r="F1012" s="23"/>
      <c r="G1012" s="23"/>
      <c r="H1012" s="23" t="s">
        <v>5</v>
      </c>
      <c r="I1012" s="23"/>
      <c r="J1012" s="23"/>
      <c r="K1012" s="23" t="s">
        <v>6</v>
      </c>
      <c r="L1012" s="23"/>
      <c r="M1012" s="23"/>
      <c r="N1012" s="23" t="s">
        <v>7</v>
      </c>
      <c r="O1012" s="23" t="s">
        <v>8</v>
      </c>
      <c r="P1012" s="175" t="s">
        <v>203</v>
      </c>
      <c r="Q1012" s="179"/>
      <c r="R1012" s="180"/>
      <c r="S1012" s="181"/>
    </row>
    <row r="1013" spans="1:19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176"/>
      <c r="Q1013" s="182"/>
      <c r="R1013" s="182"/>
      <c r="S1013" s="183"/>
    </row>
    <row r="1014" spans="1:19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176"/>
      <c r="Q1014" s="184"/>
      <c r="R1014" s="184"/>
      <c r="S1014" s="185"/>
    </row>
    <row r="1015" spans="1:19">
      <c r="A1015" s="23"/>
      <c r="B1015" s="23" t="s">
        <v>12</v>
      </c>
      <c r="C1015" s="23" t="s">
        <v>13</v>
      </c>
      <c r="D1015" s="28">
        <v>0.2</v>
      </c>
      <c r="E1015" s="23" t="s">
        <v>14</v>
      </c>
      <c r="F1015" s="23" t="s">
        <v>15</v>
      </c>
      <c r="G1015" s="28">
        <v>0.5</v>
      </c>
      <c r="H1015" s="23" t="s">
        <v>12</v>
      </c>
      <c r="I1015" s="23" t="s">
        <v>13</v>
      </c>
      <c r="J1015" s="28">
        <v>0.15</v>
      </c>
      <c r="K1015" s="23" t="s">
        <v>12</v>
      </c>
      <c r="L1015" s="23" t="s">
        <v>13</v>
      </c>
      <c r="M1015" s="28">
        <v>0.15</v>
      </c>
      <c r="N1015" s="23"/>
      <c r="O1015" s="23"/>
      <c r="P1015" s="176"/>
      <c r="Q1015" s="186"/>
      <c r="R1015" s="186"/>
      <c r="S1015" s="187"/>
    </row>
    <row r="1016" spans="1:19">
      <c r="A1016" s="23"/>
      <c r="B1016" s="23"/>
      <c r="C1016" s="23"/>
      <c r="D1016" s="28"/>
      <c r="E1016" s="23"/>
      <c r="F1016" s="23" t="s">
        <v>9</v>
      </c>
      <c r="G1016" s="28"/>
      <c r="H1016" s="23"/>
      <c r="I1016" s="23"/>
      <c r="J1016" s="28"/>
      <c r="K1016" s="23"/>
      <c r="L1016" s="23"/>
      <c r="M1016" s="28"/>
      <c r="N1016" s="23"/>
      <c r="O1016" s="23"/>
      <c r="P1016" s="176"/>
      <c r="Q1016" s="182"/>
      <c r="R1016" s="182"/>
      <c r="S1016" s="183"/>
    </row>
    <row r="1017" spans="1:19">
      <c r="A1017" s="23"/>
      <c r="B1017" s="23">
        <v>80</v>
      </c>
      <c r="C1017" s="23" t="s">
        <v>18</v>
      </c>
      <c r="D1017" s="23" t="s">
        <v>19</v>
      </c>
      <c r="E1017" s="23" t="s">
        <v>20</v>
      </c>
      <c r="F1017" s="23" t="s">
        <v>18</v>
      </c>
      <c r="G1017" s="23" t="s">
        <v>19</v>
      </c>
      <c r="H1017" s="23" t="s">
        <v>20</v>
      </c>
      <c r="I1017" s="23" t="s">
        <v>18</v>
      </c>
      <c r="J1017" s="23" t="s">
        <v>19</v>
      </c>
      <c r="K1017" s="23">
        <v>80</v>
      </c>
      <c r="L1017" s="23" t="s">
        <v>21</v>
      </c>
      <c r="M1017" s="23" t="s">
        <v>19</v>
      </c>
      <c r="N1017" s="23"/>
      <c r="O1017" s="23"/>
      <c r="P1017" s="176"/>
      <c r="Q1017" s="184"/>
      <c r="R1017" s="184"/>
      <c r="S1017" s="185"/>
    </row>
    <row r="1018" spans="1:19">
      <c r="A1018" s="23"/>
      <c r="B1018" s="23" t="s">
        <v>10</v>
      </c>
      <c r="C1018" s="23"/>
      <c r="D1018" s="23"/>
      <c r="E1018" s="23"/>
      <c r="F1018" s="23"/>
      <c r="G1018" s="23"/>
      <c r="H1018" s="23"/>
      <c r="I1018" s="23"/>
      <c r="J1018" s="23"/>
      <c r="K1018" s="23" t="s">
        <v>10</v>
      </c>
      <c r="L1018" s="23"/>
      <c r="M1018" s="23"/>
      <c r="N1018" s="23"/>
      <c r="O1018" s="23"/>
      <c r="P1018" s="177"/>
      <c r="Q1018" s="186"/>
      <c r="R1018" s="186"/>
      <c r="S1018" s="187"/>
    </row>
    <row r="1019" spans="1:19">
      <c r="A1019" s="172" t="s">
        <v>866</v>
      </c>
      <c r="B1019" s="135">
        <v>90.808</v>
      </c>
      <c r="C1019" s="135">
        <v>7</v>
      </c>
      <c r="D1019" s="173">
        <f t="shared" ref="D1019:D1066" si="88">(B1019+C1019)*0.2</f>
        <v>19.5616</v>
      </c>
      <c r="E1019" s="135">
        <v>85.0673684210526</v>
      </c>
      <c r="F1019" s="135">
        <v>0</v>
      </c>
      <c r="G1019" s="173">
        <f t="shared" ref="G1019:G1066" si="89">(E1019+F1019)*0.5</f>
        <v>42.5336842105263</v>
      </c>
      <c r="H1019" s="135">
        <v>92.3378333333333</v>
      </c>
      <c r="I1019" s="135">
        <v>5</v>
      </c>
      <c r="J1019" s="173">
        <f t="shared" ref="J1019:J1066" si="90">(H1019+I1019)*0.15</f>
        <v>14.600675</v>
      </c>
      <c r="K1019" s="173">
        <v>80</v>
      </c>
      <c r="L1019" s="135">
        <v>30.5</v>
      </c>
      <c r="M1019" s="173">
        <f t="shared" ref="M1019:M1066" si="91">(K1019+L1019)*0.15</f>
        <v>16.575</v>
      </c>
      <c r="N1019" s="173">
        <f t="shared" ref="N1019:N1066" si="92">D1019+G1019+J1019+M1019</f>
        <v>93.2709592105263</v>
      </c>
      <c r="O1019" s="116">
        <v>1</v>
      </c>
      <c r="P1019" s="116"/>
      <c r="Q1019" s="87"/>
      <c r="R1019" s="87"/>
      <c r="S1019" s="31"/>
    </row>
    <row r="1020" spans="1:19">
      <c r="A1020" s="172" t="s">
        <v>867</v>
      </c>
      <c r="B1020" s="135">
        <v>95.446</v>
      </c>
      <c r="C1020" s="135">
        <v>3</v>
      </c>
      <c r="D1020" s="173">
        <f t="shared" si="88"/>
        <v>19.6892</v>
      </c>
      <c r="E1020" s="135">
        <v>89.1294736842105</v>
      </c>
      <c r="F1020" s="135">
        <v>0</v>
      </c>
      <c r="G1020" s="173">
        <f t="shared" si="89"/>
        <v>44.5647368421052</v>
      </c>
      <c r="H1020" s="135">
        <v>91.0343333333333</v>
      </c>
      <c r="I1020" s="135">
        <v>0</v>
      </c>
      <c r="J1020" s="173">
        <f t="shared" si="90"/>
        <v>13.65515</v>
      </c>
      <c r="K1020" s="173">
        <v>80</v>
      </c>
      <c r="L1020" s="135">
        <v>21</v>
      </c>
      <c r="M1020" s="173">
        <f t="shared" si="91"/>
        <v>15.15</v>
      </c>
      <c r="N1020" s="173">
        <f t="shared" si="92"/>
        <v>93.0590868421052</v>
      </c>
      <c r="O1020" s="116">
        <v>2</v>
      </c>
      <c r="P1020" s="116"/>
      <c r="Q1020" s="87"/>
      <c r="R1020" s="87"/>
      <c r="S1020" s="31"/>
    </row>
    <row r="1021" spans="1:19">
      <c r="A1021" s="172" t="s">
        <v>868</v>
      </c>
      <c r="B1021" s="173">
        <v>93.664</v>
      </c>
      <c r="C1021" s="173">
        <v>3</v>
      </c>
      <c r="D1021" s="173">
        <f t="shared" si="88"/>
        <v>19.3328</v>
      </c>
      <c r="E1021" s="173">
        <v>86.7078947368421</v>
      </c>
      <c r="F1021" s="173">
        <v>0</v>
      </c>
      <c r="G1021" s="173">
        <f t="shared" si="89"/>
        <v>43.3539473684211</v>
      </c>
      <c r="H1021" s="173">
        <v>93.2896666666667</v>
      </c>
      <c r="I1021" s="173">
        <v>3</v>
      </c>
      <c r="J1021" s="173">
        <f t="shared" si="90"/>
        <v>14.44345</v>
      </c>
      <c r="K1021" s="173">
        <v>80</v>
      </c>
      <c r="L1021" s="173">
        <v>23.5</v>
      </c>
      <c r="M1021" s="173">
        <f t="shared" si="91"/>
        <v>15.525</v>
      </c>
      <c r="N1021" s="173">
        <f t="shared" si="92"/>
        <v>92.6551973684211</v>
      </c>
      <c r="O1021" s="116">
        <v>3</v>
      </c>
      <c r="P1021" s="116"/>
      <c r="Q1021" s="87"/>
      <c r="R1021" s="87"/>
      <c r="S1021" s="31"/>
    </row>
    <row r="1022" spans="1:19">
      <c r="A1022" s="172" t="s">
        <v>869</v>
      </c>
      <c r="B1022" s="135">
        <v>91.548</v>
      </c>
      <c r="C1022" s="135">
        <v>0</v>
      </c>
      <c r="D1022" s="173">
        <f t="shared" si="88"/>
        <v>18.3096</v>
      </c>
      <c r="E1022" s="135">
        <v>87.16</v>
      </c>
      <c r="F1022" s="135">
        <v>0</v>
      </c>
      <c r="G1022" s="173">
        <f t="shared" si="89"/>
        <v>43.58</v>
      </c>
      <c r="H1022" s="135">
        <v>87.6311666666667</v>
      </c>
      <c r="I1022" s="135">
        <v>1</v>
      </c>
      <c r="J1022" s="173">
        <f t="shared" si="90"/>
        <v>13.294675</v>
      </c>
      <c r="K1022" s="173">
        <v>80</v>
      </c>
      <c r="L1022" s="135">
        <v>33</v>
      </c>
      <c r="M1022" s="173">
        <f t="shared" si="91"/>
        <v>16.95</v>
      </c>
      <c r="N1022" s="173">
        <f t="shared" si="92"/>
        <v>92.134275</v>
      </c>
      <c r="O1022" s="116">
        <v>4</v>
      </c>
      <c r="P1022" s="116"/>
      <c r="Q1022" s="87"/>
      <c r="R1022" s="87"/>
      <c r="S1022" s="31"/>
    </row>
    <row r="1023" spans="1:19">
      <c r="A1023" s="174" t="s">
        <v>870</v>
      </c>
      <c r="B1023" s="130">
        <v>91.546</v>
      </c>
      <c r="C1023" s="130">
        <v>3</v>
      </c>
      <c r="D1023" s="174">
        <f t="shared" si="88"/>
        <v>18.9092</v>
      </c>
      <c r="E1023" s="130">
        <v>86.8273684210526</v>
      </c>
      <c r="F1023" s="130">
        <v>0</v>
      </c>
      <c r="G1023" s="174">
        <f t="shared" si="89"/>
        <v>43.4136842105263</v>
      </c>
      <c r="H1023" s="130">
        <v>90.6045</v>
      </c>
      <c r="I1023" s="130">
        <v>6</v>
      </c>
      <c r="J1023" s="174">
        <f t="shared" si="90"/>
        <v>14.490675</v>
      </c>
      <c r="K1023" s="174">
        <v>80</v>
      </c>
      <c r="L1023" s="130">
        <v>16.5</v>
      </c>
      <c r="M1023" s="174">
        <f t="shared" si="91"/>
        <v>14.475</v>
      </c>
      <c r="N1023" s="174">
        <f t="shared" si="92"/>
        <v>91.2885592105263</v>
      </c>
      <c r="O1023" s="178">
        <v>5</v>
      </c>
      <c r="P1023" s="178"/>
      <c r="Q1023" s="139"/>
      <c r="R1023" s="139"/>
      <c r="S1023" s="31"/>
    </row>
    <row r="1024" spans="1:19">
      <c r="A1024" s="174" t="s">
        <v>871</v>
      </c>
      <c r="B1024" s="130">
        <v>92.154</v>
      </c>
      <c r="C1024" s="130">
        <v>0</v>
      </c>
      <c r="D1024" s="174">
        <f t="shared" si="88"/>
        <v>18.4308</v>
      </c>
      <c r="E1024" s="130">
        <v>85.181052631579</v>
      </c>
      <c r="F1024" s="130">
        <v>0</v>
      </c>
      <c r="G1024" s="174">
        <f t="shared" si="89"/>
        <v>42.5905263157895</v>
      </c>
      <c r="H1024" s="130">
        <v>89.2255</v>
      </c>
      <c r="I1024" s="130">
        <v>3</v>
      </c>
      <c r="J1024" s="174">
        <f t="shared" si="90"/>
        <v>13.833825</v>
      </c>
      <c r="K1024" s="174">
        <v>80</v>
      </c>
      <c r="L1024" s="130">
        <v>27</v>
      </c>
      <c r="M1024" s="174">
        <f t="shared" si="91"/>
        <v>16.05</v>
      </c>
      <c r="N1024" s="174">
        <f t="shared" si="92"/>
        <v>90.9051513157895</v>
      </c>
      <c r="O1024" s="178">
        <v>6</v>
      </c>
      <c r="P1024" s="178"/>
      <c r="Q1024" s="139"/>
      <c r="R1024" s="139"/>
      <c r="S1024" s="31"/>
    </row>
    <row r="1025" spans="1:19">
      <c r="A1025" s="174" t="s">
        <v>872</v>
      </c>
      <c r="B1025" s="130">
        <v>93.13</v>
      </c>
      <c r="C1025" s="130">
        <v>0</v>
      </c>
      <c r="D1025" s="174">
        <f t="shared" si="88"/>
        <v>18.626</v>
      </c>
      <c r="E1025" s="130">
        <v>85.8710526315789</v>
      </c>
      <c r="F1025" s="130">
        <v>0</v>
      </c>
      <c r="G1025" s="174">
        <f t="shared" si="89"/>
        <v>42.9355263157895</v>
      </c>
      <c r="H1025" s="130">
        <v>92.586</v>
      </c>
      <c r="I1025" s="130">
        <v>1</v>
      </c>
      <c r="J1025" s="174">
        <f t="shared" si="90"/>
        <v>14.0379</v>
      </c>
      <c r="K1025" s="174">
        <v>80</v>
      </c>
      <c r="L1025" s="130">
        <v>15</v>
      </c>
      <c r="M1025" s="174">
        <f t="shared" si="91"/>
        <v>14.25</v>
      </c>
      <c r="N1025" s="174">
        <f t="shared" si="92"/>
        <v>89.8494263157894</v>
      </c>
      <c r="O1025" s="178">
        <v>7</v>
      </c>
      <c r="P1025" s="178"/>
      <c r="Q1025" s="139"/>
      <c r="R1025" s="139"/>
      <c r="S1025" s="31"/>
    </row>
    <row r="1026" spans="1:19">
      <c r="A1026" s="174" t="s">
        <v>873</v>
      </c>
      <c r="B1026" s="130">
        <v>92.486</v>
      </c>
      <c r="C1026" s="130">
        <v>0</v>
      </c>
      <c r="D1026" s="174">
        <f t="shared" si="88"/>
        <v>18.4972</v>
      </c>
      <c r="E1026" s="130">
        <v>88.5278947368421</v>
      </c>
      <c r="F1026" s="130">
        <v>0</v>
      </c>
      <c r="G1026" s="174">
        <f t="shared" si="89"/>
        <v>44.2639473684211</v>
      </c>
      <c r="H1026" s="130">
        <v>94.0101666666667</v>
      </c>
      <c r="I1026" s="130">
        <v>0</v>
      </c>
      <c r="J1026" s="174">
        <f t="shared" si="90"/>
        <v>14.101525</v>
      </c>
      <c r="K1026" s="174">
        <v>80</v>
      </c>
      <c r="L1026" s="130">
        <v>6.5</v>
      </c>
      <c r="M1026" s="174">
        <f t="shared" si="91"/>
        <v>12.975</v>
      </c>
      <c r="N1026" s="174">
        <f t="shared" si="92"/>
        <v>89.8376723684211</v>
      </c>
      <c r="O1026" s="178">
        <v>8</v>
      </c>
      <c r="P1026" s="178"/>
      <c r="Q1026" s="139"/>
      <c r="R1026" s="139"/>
      <c r="S1026" s="31"/>
    </row>
    <row r="1027" spans="1:19">
      <c r="A1027" s="174" t="s">
        <v>874</v>
      </c>
      <c r="B1027" s="130">
        <v>93.052</v>
      </c>
      <c r="C1027" s="130">
        <v>0</v>
      </c>
      <c r="D1027" s="174">
        <f t="shared" si="88"/>
        <v>18.6104</v>
      </c>
      <c r="E1027" s="130">
        <v>86.0721052631579</v>
      </c>
      <c r="F1027" s="130">
        <v>0</v>
      </c>
      <c r="G1027" s="174">
        <f t="shared" si="89"/>
        <v>43.0360526315789</v>
      </c>
      <c r="H1027" s="130">
        <v>91.0673333333333</v>
      </c>
      <c r="I1027" s="130">
        <v>4</v>
      </c>
      <c r="J1027" s="174">
        <f t="shared" si="90"/>
        <v>14.2601</v>
      </c>
      <c r="K1027" s="174">
        <v>80</v>
      </c>
      <c r="L1027" s="130">
        <v>10</v>
      </c>
      <c r="M1027" s="174">
        <f t="shared" si="91"/>
        <v>13.5</v>
      </c>
      <c r="N1027" s="174">
        <f t="shared" si="92"/>
        <v>89.4065526315789</v>
      </c>
      <c r="O1027" s="178">
        <v>9</v>
      </c>
      <c r="P1027" s="178"/>
      <c r="Q1027" s="139"/>
      <c r="R1027" s="139"/>
      <c r="S1027" s="31"/>
    </row>
    <row r="1028" spans="1:19">
      <c r="A1028" s="174" t="s">
        <v>875</v>
      </c>
      <c r="B1028" s="174">
        <v>89.778</v>
      </c>
      <c r="C1028" s="174">
        <v>0</v>
      </c>
      <c r="D1028" s="174">
        <f t="shared" si="88"/>
        <v>17.9556</v>
      </c>
      <c r="E1028" s="174">
        <v>87.2355</v>
      </c>
      <c r="F1028" s="174">
        <v>0</v>
      </c>
      <c r="G1028" s="174">
        <f t="shared" si="89"/>
        <v>43.61775</v>
      </c>
      <c r="H1028" s="174">
        <v>92.808</v>
      </c>
      <c r="I1028" s="174">
        <v>0</v>
      </c>
      <c r="J1028" s="174">
        <f t="shared" si="90"/>
        <v>13.9212</v>
      </c>
      <c r="K1028" s="174">
        <v>80</v>
      </c>
      <c r="L1028" s="174">
        <v>11</v>
      </c>
      <c r="M1028" s="174">
        <f t="shared" si="91"/>
        <v>13.65</v>
      </c>
      <c r="N1028" s="174">
        <f t="shared" si="92"/>
        <v>89.14455</v>
      </c>
      <c r="O1028" s="178">
        <v>10</v>
      </c>
      <c r="P1028" s="178"/>
      <c r="Q1028" s="139"/>
      <c r="R1028" s="139"/>
      <c r="S1028" s="31"/>
    </row>
    <row r="1029" spans="1:19">
      <c r="A1029" s="174" t="s">
        <v>876</v>
      </c>
      <c r="B1029" s="130">
        <v>92.874</v>
      </c>
      <c r="C1029" s="130">
        <v>0</v>
      </c>
      <c r="D1029" s="174">
        <f t="shared" si="88"/>
        <v>18.5748</v>
      </c>
      <c r="E1029" s="130">
        <v>85.3173684210526</v>
      </c>
      <c r="F1029" s="130">
        <v>0</v>
      </c>
      <c r="G1029" s="174">
        <f t="shared" si="89"/>
        <v>42.6586842105263</v>
      </c>
      <c r="H1029" s="130">
        <v>92.0048333333333</v>
      </c>
      <c r="I1029" s="130">
        <v>1</v>
      </c>
      <c r="J1029" s="174">
        <f t="shared" si="90"/>
        <v>13.950725</v>
      </c>
      <c r="K1029" s="174">
        <v>80</v>
      </c>
      <c r="L1029" s="130">
        <v>13</v>
      </c>
      <c r="M1029" s="174">
        <f t="shared" si="91"/>
        <v>13.95</v>
      </c>
      <c r="N1029" s="174">
        <f t="shared" si="92"/>
        <v>89.1342092105263</v>
      </c>
      <c r="O1029" s="178">
        <v>11</v>
      </c>
      <c r="P1029" s="178"/>
      <c r="Q1029" s="139"/>
      <c r="R1029" s="139"/>
      <c r="S1029" s="31"/>
    </row>
    <row r="1030" spans="1:19">
      <c r="A1030" s="174" t="s">
        <v>877</v>
      </c>
      <c r="B1030" s="130">
        <v>91.906</v>
      </c>
      <c r="C1030" s="130">
        <v>0</v>
      </c>
      <c r="D1030" s="174">
        <f t="shared" si="88"/>
        <v>18.3812</v>
      </c>
      <c r="E1030" s="130">
        <v>88.1342105263158</v>
      </c>
      <c r="F1030" s="130">
        <v>0</v>
      </c>
      <c r="G1030" s="174">
        <f t="shared" si="89"/>
        <v>44.0671052631579</v>
      </c>
      <c r="H1030" s="130">
        <v>93.969</v>
      </c>
      <c r="I1030" s="130">
        <v>0</v>
      </c>
      <c r="J1030" s="174">
        <f t="shared" si="90"/>
        <v>14.09535</v>
      </c>
      <c r="K1030" s="174">
        <v>80</v>
      </c>
      <c r="L1030" s="130">
        <v>2.5</v>
      </c>
      <c r="M1030" s="174">
        <f t="shared" si="91"/>
        <v>12.375</v>
      </c>
      <c r="N1030" s="174">
        <f t="shared" si="92"/>
        <v>88.9186552631579</v>
      </c>
      <c r="O1030" s="178">
        <v>12</v>
      </c>
      <c r="P1030" s="178"/>
      <c r="Q1030" s="139"/>
      <c r="R1030" s="139"/>
      <c r="S1030" s="31"/>
    </row>
    <row r="1031" spans="1:19">
      <c r="A1031" s="174" t="s">
        <v>878</v>
      </c>
      <c r="B1031" s="130">
        <v>90.858</v>
      </c>
      <c r="C1031" s="130">
        <v>0</v>
      </c>
      <c r="D1031" s="174">
        <f t="shared" si="88"/>
        <v>18.1716</v>
      </c>
      <c r="E1031" s="130">
        <v>85.0547058823529</v>
      </c>
      <c r="F1031" s="130">
        <v>0</v>
      </c>
      <c r="G1031" s="174">
        <f t="shared" si="89"/>
        <v>42.5273529411765</v>
      </c>
      <c r="H1031" s="130">
        <v>79.1045</v>
      </c>
      <c r="I1031" s="130">
        <v>1</v>
      </c>
      <c r="J1031" s="174">
        <f t="shared" si="90"/>
        <v>12.015675</v>
      </c>
      <c r="K1031" s="174">
        <v>80</v>
      </c>
      <c r="L1031" s="130">
        <v>28</v>
      </c>
      <c r="M1031" s="174">
        <f t="shared" si="91"/>
        <v>16.2</v>
      </c>
      <c r="N1031" s="174">
        <f t="shared" si="92"/>
        <v>88.9146279411765</v>
      </c>
      <c r="O1031" s="178">
        <v>13</v>
      </c>
      <c r="P1031" s="132"/>
      <c r="Q1031" s="139"/>
      <c r="R1031" s="139"/>
      <c r="S1031" s="31"/>
    </row>
    <row r="1032" spans="1:19">
      <c r="A1032" s="174" t="s">
        <v>879</v>
      </c>
      <c r="B1032" s="174">
        <v>86.018</v>
      </c>
      <c r="C1032" s="174"/>
      <c r="D1032" s="174">
        <f t="shared" si="88"/>
        <v>17.2036</v>
      </c>
      <c r="E1032" s="174">
        <v>82.0042105263158</v>
      </c>
      <c r="F1032" s="174"/>
      <c r="G1032" s="174">
        <f t="shared" si="89"/>
        <v>41.0021052631579</v>
      </c>
      <c r="H1032" s="174">
        <v>89.9336666666667</v>
      </c>
      <c r="I1032" s="174">
        <v>9</v>
      </c>
      <c r="J1032" s="174">
        <f t="shared" si="90"/>
        <v>14.84005</v>
      </c>
      <c r="K1032" s="174">
        <v>80</v>
      </c>
      <c r="L1032" s="174">
        <v>24</v>
      </c>
      <c r="M1032" s="174">
        <f t="shared" si="91"/>
        <v>15.6</v>
      </c>
      <c r="N1032" s="174">
        <f t="shared" si="92"/>
        <v>88.6457552631579</v>
      </c>
      <c r="O1032" s="178">
        <v>14</v>
      </c>
      <c r="P1032" s="132"/>
      <c r="Q1032" s="139"/>
      <c r="R1032" s="139"/>
      <c r="S1032" s="31"/>
    </row>
    <row r="1033" spans="1:19">
      <c r="A1033" s="172" t="s">
        <v>880</v>
      </c>
      <c r="B1033" s="135">
        <v>93.446</v>
      </c>
      <c r="C1033" s="135">
        <v>0</v>
      </c>
      <c r="D1033" s="173">
        <f t="shared" si="88"/>
        <v>18.6892</v>
      </c>
      <c r="E1033" s="135">
        <v>88.1357894736842</v>
      </c>
      <c r="F1033" s="135">
        <v>0</v>
      </c>
      <c r="G1033" s="173">
        <f t="shared" si="89"/>
        <v>44.0678947368421</v>
      </c>
      <c r="H1033" s="135">
        <v>90.5453333333333</v>
      </c>
      <c r="I1033" s="135">
        <v>0</v>
      </c>
      <c r="J1033" s="173">
        <f t="shared" si="90"/>
        <v>13.5818</v>
      </c>
      <c r="K1033" s="173">
        <v>80</v>
      </c>
      <c r="L1033" s="135">
        <v>2</v>
      </c>
      <c r="M1033" s="173">
        <f t="shared" si="91"/>
        <v>12.3</v>
      </c>
      <c r="N1033" s="173">
        <f t="shared" si="92"/>
        <v>88.6388947368421</v>
      </c>
      <c r="O1033" s="116">
        <v>15</v>
      </c>
      <c r="P1033" s="129"/>
      <c r="Q1033" s="87"/>
      <c r="R1033" s="87"/>
      <c r="S1033" s="31"/>
    </row>
    <row r="1034" spans="1:19">
      <c r="A1034" s="172" t="s">
        <v>881</v>
      </c>
      <c r="B1034" s="135">
        <v>90.984</v>
      </c>
      <c r="C1034" s="135">
        <v>0</v>
      </c>
      <c r="D1034" s="173">
        <f t="shared" si="88"/>
        <v>18.1968</v>
      </c>
      <c r="E1034" s="135">
        <v>86.5552631578947</v>
      </c>
      <c r="F1034" s="135">
        <v>0</v>
      </c>
      <c r="G1034" s="173">
        <f t="shared" si="89"/>
        <v>43.2776315789474</v>
      </c>
      <c r="H1034" s="135">
        <v>88.2318333333333</v>
      </c>
      <c r="I1034" s="135">
        <v>0</v>
      </c>
      <c r="J1034" s="173">
        <f t="shared" si="90"/>
        <v>13.234775</v>
      </c>
      <c r="K1034" s="173">
        <v>80</v>
      </c>
      <c r="L1034" s="135">
        <v>12</v>
      </c>
      <c r="M1034" s="173">
        <f t="shared" si="91"/>
        <v>13.8</v>
      </c>
      <c r="N1034" s="173">
        <f t="shared" si="92"/>
        <v>88.5092065789473</v>
      </c>
      <c r="O1034" s="116">
        <v>16</v>
      </c>
      <c r="P1034" s="129"/>
      <c r="Q1034" s="87"/>
      <c r="R1034" s="87"/>
      <c r="S1034" s="31"/>
    </row>
    <row r="1035" spans="1:19">
      <c r="A1035" s="172" t="s">
        <v>882</v>
      </c>
      <c r="B1035" s="135">
        <v>90.556</v>
      </c>
      <c r="C1035" s="135">
        <v>0</v>
      </c>
      <c r="D1035" s="173">
        <f t="shared" si="88"/>
        <v>18.1112</v>
      </c>
      <c r="E1035" s="135">
        <v>85.6515789473684</v>
      </c>
      <c r="F1035" s="135">
        <v>0</v>
      </c>
      <c r="G1035" s="173">
        <f t="shared" si="89"/>
        <v>42.8257894736842</v>
      </c>
      <c r="H1035" s="135">
        <v>91.3495</v>
      </c>
      <c r="I1035" s="135">
        <v>0</v>
      </c>
      <c r="J1035" s="173">
        <f t="shared" si="90"/>
        <v>13.702425</v>
      </c>
      <c r="K1035" s="173">
        <v>80</v>
      </c>
      <c r="L1035" s="135">
        <v>9</v>
      </c>
      <c r="M1035" s="173">
        <f t="shared" si="91"/>
        <v>13.35</v>
      </c>
      <c r="N1035" s="173">
        <f t="shared" si="92"/>
        <v>87.9894144736842</v>
      </c>
      <c r="O1035" s="116">
        <v>17</v>
      </c>
      <c r="P1035" s="129"/>
      <c r="Q1035" s="87"/>
      <c r="R1035" s="87"/>
      <c r="S1035" s="31"/>
    </row>
    <row r="1036" spans="1:19">
      <c r="A1036" s="172" t="s">
        <v>883</v>
      </c>
      <c r="B1036" s="173">
        <v>91.386</v>
      </c>
      <c r="C1036" s="173"/>
      <c r="D1036" s="173">
        <f t="shared" si="88"/>
        <v>18.2772</v>
      </c>
      <c r="E1036" s="173">
        <v>86.5757894736842</v>
      </c>
      <c r="F1036" s="173"/>
      <c r="G1036" s="173">
        <f t="shared" si="89"/>
        <v>43.2878947368421</v>
      </c>
      <c r="H1036" s="173">
        <v>92.1381666666667</v>
      </c>
      <c r="I1036" s="173"/>
      <c r="J1036" s="173">
        <f t="shared" si="90"/>
        <v>13.820725</v>
      </c>
      <c r="K1036" s="173">
        <v>80</v>
      </c>
      <c r="L1036" s="173"/>
      <c r="M1036" s="173">
        <f t="shared" si="91"/>
        <v>12</v>
      </c>
      <c r="N1036" s="173">
        <f t="shared" si="92"/>
        <v>87.3858197368421</v>
      </c>
      <c r="O1036" s="116">
        <v>18</v>
      </c>
      <c r="P1036" s="129"/>
      <c r="Q1036" s="87"/>
      <c r="R1036" s="87"/>
      <c r="S1036" s="31"/>
    </row>
    <row r="1037" spans="1:19">
      <c r="A1037" s="172" t="s">
        <v>884</v>
      </c>
      <c r="B1037" s="135">
        <v>91.346</v>
      </c>
      <c r="C1037" s="135">
        <v>0</v>
      </c>
      <c r="D1037" s="173">
        <f t="shared" si="88"/>
        <v>18.2692</v>
      </c>
      <c r="E1037" s="135">
        <v>85.3278947368421</v>
      </c>
      <c r="F1037" s="135">
        <v>0</v>
      </c>
      <c r="G1037" s="173">
        <f t="shared" si="89"/>
        <v>42.663947368421</v>
      </c>
      <c r="H1037" s="135">
        <v>91.1181666666667</v>
      </c>
      <c r="I1037" s="135">
        <v>0</v>
      </c>
      <c r="J1037" s="173">
        <f t="shared" si="90"/>
        <v>13.667725</v>
      </c>
      <c r="K1037" s="173">
        <v>80</v>
      </c>
      <c r="L1037" s="135">
        <v>4.5</v>
      </c>
      <c r="M1037" s="173">
        <f t="shared" si="91"/>
        <v>12.675</v>
      </c>
      <c r="N1037" s="173">
        <f t="shared" si="92"/>
        <v>87.275872368421</v>
      </c>
      <c r="O1037" s="116">
        <v>19</v>
      </c>
      <c r="P1037" s="129"/>
      <c r="Q1037" s="87"/>
      <c r="R1037" s="87"/>
      <c r="S1037" s="31"/>
    </row>
    <row r="1038" spans="1:19">
      <c r="A1038" s="172" t="s">
        <v>885</v>
      </c>
      <c r="B1038" s="135">
        <v>88.892</v>
      </c>
      <c r="C1038" s="135">
        <v>0</v>
      </c>
      <c r="D1038" s="173">
        <f t="shared" si="88"/>
        <v>17.7784</v>
      </c>
      <c r="E1038" s="135">
        <v>82.9842105263158</v>
      </c>
      <c r="F1038" s="135">
        <v>0</v>
      </c>
      <c r="G1038" s="173">
        <f t="shared" si="89"/>
        <v>41.4921052631579</v>
      </c>
      <c r="H1038" s="135">
        <v>86.7011666666667</v>
      </c>
      <c r="I1038" s="135">
        <v>5</v>
      </c>
      <c r="J1038" s="173">
        <f t="shared" si="90"/>
        <v>13.755175</v>
      </c>
      <c r="K1038" s="173">
        <v>80</v>
      </c>
      <c r="L1038" s="135">
        <v>14</v>
      </c>
      <c r="M1038" s="173">
        <f t="shared" si="91"/>
        <v>14.1</v>
      </c>
      <c r="N1038" s="173">
        <f t="shared" si="92"/>
        <v>87.1256802631579</v>
      </c>
      <c r="O1038" s="116">
        <v>20</v>
      </c>
      <c r="P1038" s="129"/>
      <c r="Q1038" s="87"/>
      <c r="R1038" s="87"/>
      <c r="S1038" s="31"/>
    </row>
    <row r="1039" spans="1:19">
      <c r="A1039" s="172" t="s">
        <v>886</v>
      </c>
      <c r="B1039" s="135">
        <v>91.034</v>
      </c>
      <c r="C1039" s="135">
        <v>0</v>
      </c>
      <c r="D1039" s="173">
        <f t="shared" si="88"/>
        <v>18.2068</v>
      </c>
      <c r="E1039" s="135">
        <v>85.4063157894737</v>
      </c>
      <c r="F1039" s="135">
        <v>0</v>
      </c>
      <c r="G1039" s="173">
        <f t="shared" si="89"/>
        <v>42.7031578947368</v>
      </c>
      <c r="H1039" s="135">
        <v>88.9761666666667</v>
      </c>
      <c r="I1039" s="135">
        <v>0</v>
      </c>
      <c r="J1039" s="173">
        <f t="shared" si="90"/>
        <v>13.346425</v>
      </c>
      <c r="K1039" s="173">
        <v>80</v>
      </c>
      <c r="L1039" s="135">
        <v>4.5</v>
      </c>
      <c r="M1039" s="173">
        <f t="shared" si="91"/>
        <v>12.675</v>
      </c>
      <c r="N1039" s="173">
        <f t="shared" si="92"/>
        <v>86.9313828947369</v>
      </c>
      <c r="O1039" s="116">
        <v>21</v>
      </c>
      <c r="P1039" s="129"/>
      <c r="Q1039" s="87"/>
      <c r="R1039" s="87"/>
      <c r="S1039" s="31"/>
    </row>
    <row r="1040" spans="1:19">
      <c r="A1040" s="172" t="s">
        <v>887</v>
      </c>
      <c r="B1040" s="173">
        <v>93.3</v>
      </c>
      <c r="C1040" s="173">
        <v>0</v>
      </c>
      <c r="D1040" s="173">
        <f t="shared" si="88"/>
        <v>18.66</v>
      </c>
      <c r="E1040" s="173">
        <v>83.3431578947368</v>
      </c>
      <c r="F1040" s="173">
        <v>0</v>
      </c>
      <c r="G1040" s="173">
        <f t="shared" si="89"/>
        <v>41.6715789473684</v>
      </c>
      <c r="H1040" s="173">
        <v>91.489</v>
      </c>
      <c r="I1040" s="173">
        <v>0</v>
      </c>
      <c r="J1040" s="173">
        <f t="shared" si="90"/>
        <v>13.72335</v>
      </c>
      <c r="K1040" s="173">
        <v>80</v>
      </c>
      <c r="L1040" s="173">
        <v>5</v>
      </c>
      <c r="M1040" s="173">
        <f t="shared" si="91"/>
        <v>12.75</v>
      </c>
      <c r="N1040" s="173">
        <f t="shared" si="92"/>
        <v>86.8049289473684</v>
      </c>
      <c r="O1040" s="116">
        <v>22</v>
      </c>
      <c r="P1040" s="129"/>
      <c r="Q1040" s="87"/>
      <c r="R1040" s="87"/>
      <c r="S1040" s="31"/>
    </row>
    <row r="1041" spans="1:19">
      <c r="A1041" s="172" t="s">
        <v>888</v>
      </c>
      <c r="B1041" s="135">
        <v>88.222</v>
      </c>
      <c r="C1041" s="135">
        <v>0</v>
      </c>
      <c r="D1041" s="173">
        <f t="shared" si="88"/>
        <v>17.6444</v>
      </c>
      <c r="E1041" s="135">
        <v>83.4578947368421</v>
      </c>
      <c r="F1041" s="135">
        <v>0</v>
      </c>
      <c r="G1041" s="173">
        <f t="shared" si="89"/>
        <v>41.7289473684211</v>
      </c>
      <c r="H1041" s="135">
        <v>83.8486666666667</v>
      </c>
      <c r="I1041" s="135">
        <v>0</v>
      </c>
      <c r="J1041" s="173">
        <f t="shared" si="90"/>
        <v>12.5773</v>
      </c>
      <c r="K1041" s="173">
        <v>80</v>
      </c>
      <c r="L1041" s="135">
        <v>18</v>
      </c>
      <c r="M1041" s="173">
        <f t="shared" si="91"/>
        <v>14.7</v>
      </c>
      <c r="N1041" s="173">
        <f t="shared" si="92"/>
        <v>86.6506473684211</v>
      </c>
      <c r="O1041" s="116">
        <v>23</v>
      </c>
      <c r="P1041" s="129"/>
      <c r="Q1041" s="87"/>
      <c r="R1041" s="87"/>
      <c r="S1041" s="31"/>
    </row>
    <row r="1042" spans="1:19">
      <c r="A1042" s="172" t="s">
        <v>889</v>
      </c>
      <c r="B1042" s="173">
        <v>91.106</v>
      </c>
      <c r="C1042" s="173"/>
      <c r="D1042" s="173">
        <f t="shared" si="88"/>
        <v>18.2212</v>
      </c>
      <c r="E1042" s="173">
        <v>85.6952631578947</v>
      </c>
      <c r="F1042" s="173"/>
      <c r="G1042" s="173">
        <f t="shared" si="89"/>
        <v>42.8476315789474</v>
      </c>
      <c r="H1042" s="173">
        <v>89.9958333333333</v>
      </c>
      <c r="I1042" s="173"/>
      <c r="J1042" s="173">
        <f t="shared" si="90"/>
        <v>13.499375</v>
      </c>
      <c r="K1042" s="173">
        <v>80</v>
      </c>
      <c r="L1042" s="173"/>
      <c r="M1042" s="173">
        <f t="shared" si="91"/>
        <v>12</v>
      </c>
      <c r="N1042" s="173">
        <f t="shared" si="92"/>
        <v>86.5682065789474</v>
      </c>
      <c r="O1042" s="116">
        <v>24</v>
      </c>
      <c r="P1042" s="129"/>
      <c r="Q1042" s="87"/>
      <c r="R1042" s="87"/>
      <c r="S1042" s="31"/>
    </row>
    <row r="1043" spans="1:19">
      <c r="A1043" s="172" t="s">
        <v>890</v>
      </c>
      <c r="B1043" s="173">
        <v>85.924</v>
      </c>
      <c r="C1043" s="173"/>
      <c r="D1043" s="173">
        <f t="shared" si="88"/>
        <v>17.1848</v>
      </c>
      <c r="E1043" s="173">
        <v>87.261</v>
      </c>
      <c r="F1043" s="173"/>
      <c r="G1043" s="173">
        <f t="shared" si="89"/>
        <v>43.6305</v>
      </c>
      <c r="H1043" s="173">
        <v>90.6826666666667</v>
      </c>
      <c r="I1043" s="173"/>
      <c r="J1043" s="173">
        <f t="shared" si="90"/>
        <v>13.6024</v>
      </c>
      <c r="K1043" s="173">
        <v>80</v>
      </c>
      <c r="L1043" s="173"/>
      <c r="M1043" s="173">
        <f t="shared" si="91"/>
        <v>12</v>
      </c>
      <c r="N1043" s="173">
        <f t="shared" si="92"/>
        <v>86.4177</v>
      </c>
      <c r="O1043" s="116">
        <v>25</v>
      </c>
      <c r="P1043" s="129"/>
      <c r="Q1043" s="87"/>
      <c r="R1043" s="87"/>
      <c r="S1043" s="31"/>
    </row>
    <row r="1044" spans="1:19">
      <c r="A1044" s="172" t="s">
        <v>891</v>
      </c>
      <c r="B1044" s="135">
        <v>90.988</v>
      </c>
      <c r="C1044" s="135">
        <v>0</v>
      </c>
      <c r="D1044" s="173">
        <f t="shared" si="88"/>
        <v>18.1976</v>
      </c>
      <c r="E1044" s="135">
        <v>83.3505263157895</v>
      </c>
      <c r="F1044" s="135">
        <v>0</v>
      </c>
      <c r="G1044" s="173">
        <f t="shared" si="89"/>
        <v>41.6752631578947</v>
      </c>
      <c r="H1044" s="135">
        <v>90.1325</v>
      </c>
      <c r="I1044" s="135">
        <v>0</v>
      </c>
      <c r="J1044" s="173">
        <f t="shared" si="90"/>
        <v>13.519875</v>
      </c>
      <c r="K1044" s="173">
        <v>80</v>
      </c>
      <c r="L1044" s="135">
        <v>6.5</v>
      </c>
      <c r="M1044" s="173">
        <f t="shared" si="91"/>
        <v>12.975</v>
      </c>
      <c r="N1044" s="173">
        <f t="shared" si="92"/>
        <v>86.3677381578947</v>
      </c>
      <c r="O1044" s="116">
        <v>26</v>
      </c>
      <c r="P1044" s="129"/>
      <c r="Q1044" s="87"/>
      <c r="R1044" s="87"/>
      <c r="S1044" s="31"/>
    </row>
    <row r="1045" spans="1:19">
      <c r="A1045" s="172" t="s">
        <v>892</v>
      </c>
      <c r="B1045" s="135">
        <v>90.808</v>
      </c>
      <c r="C1045" s="135"/>
      <c r="D1045" s="173">
        <f t="shared" si="88"/>
        <v>18.1616</v>
      </c>
      <c r="E1045" s="135">
        <v>86.0236842105263</v>
      </c>
      <c r="F1045" s="135"/>
      <c r="G1045" s="173">
        <f t="shared" si="89"/>
        <v>43.0118421052631</v>
      </c>
      <c r="H1045" s="135">
        <v>85.6178333333333</v>
      </c>
      <c r="I1045" s="135"/>
      <c r="J1045" s="173">
        <f t="shared" si="90"/>
        <v>12.842675</v>
      </c>
      <c r="K1045" s="173">
        <v>80</v>
      </c>
      <c r="L1045" s="135"/>
      <c r="M1045" s="173">
        <f t="shared" si="91"/>
        <v>12</v>
      </c>
      <c r="N1045" s="173">
        <f t="shared" si="92"/>
        <v>86.0161171052631</v>
      </c>
      <c r="O1045" s="116">
        <v>27</v>
      </c>
      <c r="P1045" s="129"/>
      <c r="Q1045" s="87"/>
      <c r="R1045" s="87"/>
      <c r="S1045" s="31"/>
    </row>
    <row r="1046" spans="1:19">
      <c r="A1046" s="172" t="s">
        <v>893</v>
      </c>
      <c r="B1046" s="135">
        <v>85.23</v>
      </c>
      <c r="C1046" s="135"/>
      <c r="D1046" s="173">
        <f t="shared" si="88"/>
        <v>17.046</v>
      </c>
      <c r="E1046" s="135">
        <v>86.3847058823529</v>
      </c>
      <c r="F1046" s="135"/>
      <c r="G1046" s="173">
        <f t="shared" si="89"/>
        <v>43.1923529411765</v>
      </c>
      <c r="H1046" s="135">
        <v>91.4443333333333</v>
      </c>
      <c r="I1046" s="135"/>
      <c r="J1046" s="173">
        <f t="shared" si="90"/>
        <v>13.71665</v>
      </c>
      <c r="K1046" s="173">
        <v>80</v>
      </c>
      <c r="L1046" s="135"/>
      <c r="M1046" s="173">
        <f t="shared" si="91"/>
        <v>12</v>
      </c>
      <c r="N1046" s="173">
        <f t="shared" si="92"/>
        <v>85.9550029411765</v>
      </c>
      <c r="O1046" s="116">
        <v>28</v>
      </c>
      <c r="P1046" s="129"/>
      <c r="Q1046" s="87"/>
      <c r="R1046" s="87"/>
      <c r="S1046" s="31"/>
    </row>
    <row r="1047" spans="1:19">
      <c r="A1047" s="172" t="s">
        <v>894</v>
      </c>
      <c r="B1047" s="135">
        <v>89.602</v>
      </c>
      <c r="C1047" s="135"/>
      <c r="D1047" s="173">
        <f t="shared" si="88"/>
        <v>17.9204</v>
      </c>
      <c r="E1047" s="135">
        <v>84.5657894736842</v>
      </c>
      <c r="F1047" s="135"/>
      <c r="G1047" s="173">
        <f t="shared" si="89"/>
        <v>42.2828947368421</v>
      </c>
      <c r="H1047" s="135">
        <v>91.5278333333333</v>
      </c>
      <c r="I1047" s="135"/>
      <c r="J1047" s="173">
        <f t="shared" si="90"/>
        <v>13.729175</v>
      </c>
      <c r="K1047" s="173">
        <v>80</v>
      </c>
      <c r="L1047" s="135"/>
      <c r="M1047" s="173">
        <f t="shared" si="91"/>
        <v>12</v>
      </c>
      <c r="N1047" s="173">
        <f t="shared" si="92"/>
        <v>85.9324697368421</v>
      </c>
      <c r="O1047" s="116">
        <v>29</v>
      </c>
      <c r="P1047" s="129"/>
      <c r="Q1047" s="87"/>
      <c r="R1047" s="87"/>
      <c r="S1047" s="31"/>
    </row>
    <row r="1048" spans="1:19">
      <c r="A1048" s="172" t="s">
        <v>895</v>
      </c>
      <c r="B1048" s="135">
        <v>91.29</v>
      </c>
      <c r="C1048" s="135"/>
      <c r="D1048" s="173">
        <f t="shared" si="88"/>
        <v>18.258</v>
      </c>
      <c r="E1048" s="135">
        <v>84.3315789473684</v>
      </c>
      <c r="F1048" s="135"/>
      <c r="G1048" s="173">
        <f t="shared" si="89"/>
        <v>42.1657894736842</v>
      </c>
      <c r="H1048" s="135">
        <v>88.6658333333333</v>
      </c>
      <c r="I1048" s="135"/>
      <c r="J1048" s="173">
        <f t="shared" si="90"/>
        <v>13.299875</v>
      </c>
      <c r="K1048" s="173">
        <v>80</v>
      </c>
      <c r="L1048" s="135"/>
      <c r="M1048" s="173">
        <f t="shared" si="91"/>
        <v>12</v>
      </c>
      <c r="N1048" s="173">
        <f t="shared" si="92"/>
        <v>85.7236644736842</v>
      </c>
      <c r="O1048" s="116">
        <v>30</v>
      </c>
      <c r="P1048" s="129"/>
      <c r="Q1048" s="87"/>
      <c r="R1048" s="87"/>
      <c r="S1048" s="31"/>
    </row>
    <row r="1049" spans="1:19">
      <c r="A1049" s="172" t="s">
        <v>896</v>
      </c>
      <c r="B1049" s="135">
        <v>93.06</v>
      </c>
      <c r="C1049" s="135"/>
      <c r="D1049" s="173">
        <f t="shared" si="88"/>
        <v>18.612</v>
      </c>
      <c r="E1049" s="135">
        <v>83.1205263157895</v>
      </c>
      <c r="F1049" s="135"/>
      <c r="G1049" s="173">
        <f t="shared" si="89"/>
        <v>41.5602631578948</v>
      </c>
      <c r="H1049" s="135">
        <v>90.296</v>
      </c>
      <c r="I1049" s="135"/>
      <c r="J1049" s="173">
        <f t="shared" si="90"/>
        <v>13.5444</v>
      </c>
      <c r="K1049" s="173">
        <v>80</v>
      </c>
      <c r="L1049" s="135"/>
      <c r="M1049" s="173">
        <f t="shared" si="91"/>
        <v>12</v>
      </c>
      <c r="N1049" s="173">
        <f t="shared" si="92"/>
        <v>85.7166631578948</v>
      </c>
      <c r="O1049" s="116">
        <v>31</v>
      </c>
      <c r="P1049" s="129"/>
      <c r="Q1049" s="87"/>
      <c r="R1049" s="87"/>
      <c r="S1049" s="31"/>
    </row>
    <row r="1050" spans="1:19">
      <c r="A1050" s="172" t="s">
        <v>897</v>
      </c>
      <c r="B1050" s="135">
        <v>89.706</v>
      </c>
      <c r="C1050" s="135"/>
      <c r="D1050" s="173">
        <f t="shared" si="88"/>
        <v>17.9412</v>
      </c>
      <c r="E1050" s="135">
        <v>84.25</v>
      </c>
      <c r="F1050" s="135"/>
      <c r="G1050" s="173">
        <f t="shared" si="89"/>
        <v>42.125</v>
      </c>
      <c r="H1050" s="135">
        <v>89.921</v>
      </c>
      <c r="I1050" s="135"/>
      <c r="J1050" s="173">
        <f t="shared" si="90"/>
        <v>13.48815</v>
      </c>
      <c r="K1050" s="173">
        <v>80</v>
      </c>
      <c r="L1050" s="135"/>
      <c r="M1050" s="173">
        <f t="shared" si="91"/>
        <v>12</v>
      </c>
      <c r="N1050" s="173">
        <f t="shared" si="92"/>
        <v>85.55435</v>
      </c>
      <c r="O1050" s="116">
        <v>32</v>
      </c>
      <c r="P1050" s="129"/>
      <c r="Q1050" s="87"/>
      <c r="R1050" s="87"/>
      <c r="S1050" s="31"/>
    </row>
    <row r="1051" spans="1:19">
      <c r="A1051" s="172" t="s">
        <v>898</v>
      </c>
      <c r="B1051" s="135">
        <v>82.694</v>
      </c>
      <c r="C1051" s="135">
        <v>0</v>
      </c>
      <c r="D1051" s="173">
        <f t="shared" si="88"/>
        <v>16.5388</v>
      </c>
      <c r="E1051" s="135">
        <v>82.0110526315789</v>
      </c>
      <c r="F1051" s="135">
        <v>0</v>
      </c>
      <c r="G1051" s="173">
        <f t="shared" si="89"/>
        <v>41.0055263157895</v>
      </c>
      <c r="H1051" s="135">
        <v>89.6566666666667</v>
      </c>
      <c r="I1051" s="135">
        <v>4</v>
      </c>
      <c r="J1051" s="173">
        <f t="shared" si="90"/>
        <v>14.0485</v>
      </c>
      <c r="K1051" s="173">
        <v>80</v>
      </c>
      <c r="L1051" s="135">
        <v>12</v>
      </c>
      <c r="M1051" s="173">
        <f t="shared" si="91"/>
        <v>13.8</v>
      </c>
      <c r="N1051" s="173">
        <f t="shared" si="92"/>
        <v>85.3928263157895</v>
      </c>
      <c r="O1051" s="116">
        <v>33</v>
      </c>
      <c r="P1051" s="129"/>
      <c r="Q1051" s="87"/>
      <c r="R1051" s="87"/>
      <c r="S1051" s="31"/>
    </row>
    <row r="1052" spans="1:19">
      <c r="A1052" s="172" t="s">
        <v>899</v>
      </c>
      <c r="B1052" s="135">
        <v>87.658</v>
      </c>
      <c r="C1052" s="135">
        <v>0</v>
      </c>
      <c r="D1052" s="173">
        <f t="shared" si="88"/>
        <v>17.5316</v>
      </c>
      <c r="E1052" s="135">
        <v>84.7026315789474</v>
      </c>
      <c r="F1052" s="135">
        <v>0</v>
      </c>
      <c r="G1052" s="173">
        <f t="shared" si="89"/>
        <v>42.3513157894737</v>
      </c>
      <c r="H1052" s="135">
        <v>83.6056666666667</v>
      </c>
      <c r="I1052" s="135">
        <v>0</v>
      </c>
      <c r="J1052" s="173">
        <f t="shared" si="90"/>
        <v>12.54085</v>
      </c>
      <c r="K1052" s="173">
        <v>80</v>
      </c>
      <c r="L1052" s="135">
        <v>6</v>
      </c>
      <c r="M1052" s="173">
        <f t="shared" si="91"/>
        <v>12.9</v>
      </c>
      <c r="N1052" s="173">
        <f t="shared" si="92"/>
        <v>85.3237657894737</v>
      </c>
      <c r="O1052" s="116">
        <v>34</v>
      </c>
      <c r="P1052" s="129"/>
      <c r="Q1052" s="87"/>
      <c r="R1052" s="87"/>
      <c r="S1052" s="31"/>
    </row>
    <row r="1053" spans="1:19">
      <c r="A1053" s="172" t="s">
        <v>900</v>
      </c>
      <c r="B1053" s="173">
        <v>88.784</v>
      </c>
      <c r="C1053" s="173"/>
      <c r="D1053" s="173">
        <f t="shared" si="88"/>
        <v>17.7568</v>
      </c>
      <c r="E1053" s="173">
        <v>85.1273684210526</v>
      </c>
      <c r="F1053" s="173"/>
      <c r="G1053" s="173">
        <f t="shared" si="89"/>
        <v>42.5636842105263</v>
      </c>
      <c r="H1053" s="173">
        <v>86.123</v>
      </c>
      <c r="I1053" s="173"/>
      <c r="J1053" s="173">
        <f t="shared" si="90"/>
        <v>12.91845</v>
      </c>
      <c r="K1053" s="173">
        <v>80</v>
      </c>
      <c r="L1053" s="173"/>
      <c r="M1053" s="173">
        <f t="shared" si="91"/>
        <v>12</v>
      </c>
      <c r="N1053" s="173">
        <f t="shared" si="92"/>
        <v>85.2389342105263</v>
      </c>
      <c r="O1053" s="116">
        <v>35</v>
      </c>
      <c r="P1053" s="129"/>
      <c r="Q1053" s="87"/>
      <c r="R1053" s="87"/>
      <c r="S1053" s="31"/>
    </row>
    <row r="1054" spans="1:19">
      <c r="A1054" s="172" t="s">
        <v>901</v>
      </c>
      <c r="B1054" s="135">
        <v>85.074</v>
      </c>
      <c r="C1054" s="135">
        <v>0</v>
      </c>
      <c r="D1054" s="173">
        <f t="shared" si="88"/>
        <v>17.0148</v>
      </c>
      <c r="E1054" s="135">
        <v>82.6</v>
      </c>
      <c r="F1054" s="135">
        <v>0</v>
      </c>
      <c r="G1054" s="173">
        <f t="shared" si="89"/>
        <v>41.3</v>
      </c>
      <c r="H1054" s="135">
        <v>86.6883333333333</v>
      </c>
      <c r="I1054" s="135">
        <v>0</v>
      </c>
      <c r="J1054" s="173">
        <f t="shared" si="90"/>
        <v>13.00325</v>
      </c>
      <c r="K1054" s="173">
        <v>80</v>
      </c>
      <c r="L1054" s="135">
        <v>12</v>
      </c>
      <c r="M1054" s="173">
        <f t="shared" si="91"/>
        <v>13.8</v>
      </c>
      <c r="N1054" s="173">
        <f t="shared" si="92"/>
        <v>85.11805</v>
      </c>
      <c r="O1054" s="116">
        <v>36</v>
      </c>
      <c r="P1054" s="129"/>
      <c r="Q1054" s="87"/>
      <c r="R1054" s="87"/>
      <c r="S1054" s="31"/>
    </row>
    <row r="1055" spans="1:19">
      <c r="A1055" s="172" t="s">
        <v>902</v>
      </c>
      <c r="B1055" s="135">
        <v>88.396</v>
      </c>
      <c r="C1055" s="135">
        <v>0</v>
      </c>
      <c r="D1055" s="173">
        <f t="shared" si="88"/>
        <v>17.6792</v>
      </c>
      <c r="E1055" s="135">
        <v>79.7610526315789</v>
      </c>
      <c r="F1055" s="135">
        <v>0</v>
      </c>
      <c r="G1055" s="173">
        <f t="shared" si="89"/>
        <v>39.8805263157895</v>
      </c>
      <c r="H1055" s="135">
        <v>85.5358333333333</v>
      </c>
      <c r="I1055" s="135">
        <v>3</v>
      </c>
      <c r="J1055" s="173">
        <f t="shared" si="90"/>
        <v>13.280375</v>
      </c>
      <c r="K1055" s="173">
        <v>80</v>
      </c>
      <c r="L1055" s="135">
        <v>11</v>
      </c>
      <c r="M1055" s="173">
        <f t="shared" si="91"/>
        <v>13.65</v>
      </c>
      <c r="N1055" s="173">
        <f t="shared" si="92"/>
        <v>84.4901013157895</v>
      </c>
      <c r="O1055" s="116">
        <v>37</v>
      </c>
      <c r="P1055" s="129"/>
      <c r="Q1055" s="87"/>
      <c r="R1055" s="87"/>
      <c r="S1055" s="31"/>
    </row>
    <row r="1056" spans="1:19">
      <c r="A1056" s="172" t="s">
        <v>903</v>
      </c>
      <c r="B1056" s="173">
        <v>89.71</v>
      </c>
      <c r="C1056" s="173">
        <v>0</v>
      </c>
      <c r="D1056" s="173">
        <f t="shared" si="88"/>
        <v>17.942</v>
      </c>
      <c r="E1056" s="173">
        <v>80.2072222222222</v>
      </c>
      <c r="F1056" s="173">
        <v>0</v>
      </c>
      <c r="G1056" s="173">
        <f t="shared" si="89"/>
        <v>40.1036111111111</v>
      </c>
      <c r="H1056" s="173">
        <v>85.275</v>
      </c>
      <c r="I1056" s="173">
        <v>3</v>
      </c>
      <c r="J1056" s="173">
        <f t="shared" si="90"/>
        <v>13.24125</v>
      </c>
      <c r="K1056" s="173">
        <v>80</v>
      </c>
      <c r="L1056" s="173">
        <v>6</v>
      </c>
      <c r="M1056" s="173">
        <f t="shared" si="91"/>
        <v>12.9</v>
      </c>
      <c r="N1056" s="173">
        <f t="shared" si="92"/>
        <v>84.1868611111111</v>
      </c>
      <c r="O1056" s="116">
        <v>38</v>
      </c>
      <c r="P1056" s="129"/>
      <c r="Q1056" s="87"/>
      <c r="R1056" s="87"/>
      <c r="S1056" s="31"/>
    </row>
    <row r="1057" spans="1:19">
      <c r="A1057" s="172" t="s">
        <v>904</v>
      </c>
      <c r="B1057" s="135">
        <v>86.306</v>
      </c>
      <c r="C1057" s="135"/>
      <c r="D1057" s="173">
        <f t="shared" si="88"/>
        <v>17.2612</v>
      </c>
      <c r="E1057" s="135">
        <v>84.0947368421053</v>
      </c>
      <c r="F1057" s="135"/>
      <c r="G1057" s="173">
        <f t="shared" si="89"/>
        <v>42.0473684210527</v>
      </c>
      <c r="H1057" s="135">
        <v>85.2321666666667</v>
      </c>
      <c r="I1057" s="135"/>
      <c r="J1057" s="173">
        <f t="shared" si="90"/>
        <v>12.784825</v>
      </c>
      <c r="K1057" s="173">
        <v>80</v>
      </c>
      <c r="L1057" s="135"/>
      <c r="M1057" s="173">
        <f t="shared" si="91"/>
        <v>12</v>
      </c>
      <c r="N1057" s="173">
        <f t="shared" si="92"/>
        <v>84.0933934210527</v>
      </c>
      <c r="O1057" s="116">
        <v>39</v>
      </c>
      <c r="P1057" s="129"/>
      <c r="Q1057" s="87"/>
      <c r="R1057" s="87"/>
      <c r="S1057" s="31"/>
    </row>
    <row r="1058" spans="1:19">
      <c r="A1058" s="172" t="s">
        <v>905</v>
      </c>
      <c r="B1058" s="135">
        <v>89.494</v>
      </c>
      <c r="C1058" s="135"/>
      <c r="D1058" s="173">
        <f t="shared" si="88"/>
        <v>17.8988</v>
      </c>
      <c r="E1058" s="135">
        <v>81.7884210526316</v>
      </c>
      <c r="F1058" s="135"/>
      <c r="G1058" s="173">
        <f t="shared" si="89"/>
        <v>40.8942105263158</v>
      </c>
      <c r="H1058" s="135">
        <v>87.0755</v>
      </c>
      <c r="I1058" s="135"/>
      <c r="J1058" s="173">
        <f t="shared" si="90"/>
        <v>13.061325</v>
      </c>
      <c r="K1058" s="173">
        <v>80</v>
      </c>
      <c r="L1058" s="135"/>
      <c r="M1058" s="173">
        <f t="shared" si="91"/>
        <v>12</v>
      </c>
      <c r="N1058" s="173">
        <f t="shared" si="92"/>
        <v>83.8543355263158</v>
      </c>
      <c r="O1058" s="116">
        <v>40</v>
      </c>
      <c r="P1058" s="129"/>
      <c r="Q1058" s="87"/>
      <c r="R1058" s="87"/>
      <c r="S1058" s="31"/>
    </row>
    <row r="1059" spans="1:19">
      <c r="A1059" s="172" t="s">
        <v>906</v>
      </c>
      <c r="B1059" s="173">
        <v>87.878</v>
      </c>
      <c r="C1059" s="173"/>
      <c r="D1059" s="173">
        <f t="shared" si="88"/>
        <v>17.5756</v>
      </c>
      <c r="E1059" s="173">
        <v>82.6615789473684</v>
      </c>
      <c r="F1059" s="173"/>
      <c r="G1059" s="173">
        <f t="shared" si="89"/>
        <v>41.3307894736842</v>
      </c>
      <c r="H1059" s="173">
        <v>85.8271666666667</v>
      </c>
      <c r="I1059" s="173"/>
      <c r="J1059" s="173">
        <f t="shared" si="90"/>
        <v>12.874075</v>
      </c>
      <c r="K1059" s="173">
        <v>80</v>
      </c>
      <c r="L1059" s="173"/>
      <c r="M1059" s="173">
        <f t="shared" si="91"/>
        <v>12</v>
      </c>
      <c r="N1059" s="173">
        <f t="shared" si="92"/>
        <v>83.7804644736842</v>
      </c>
      <c r="O1059" s="116">
        <v>41</v>
      </c>
      <c r="P1059" s="129"/>
      <c r="Q1059" s="87"/>
      <c r="R1059" s="87"/>
      <c r="S1059" s="31"/>
    </row>
    <row r="1060" spans="1:19">
      <c r="A1060" s="172" t="s">
        <v>907</v>
      </c>
      <c r="B1060" s="173">
        <v>89.724</v>
      </c>
      <c r="C1060" s="173"/>
      <c r="D1060" s="173">
        <f t="shared" si="88"/>
        <v>17.9448</v>
      </c>
      <c r="E1060" s="173">
        <v>82.3252631578947</v>
      </c>
      <c r="F1060" s="173"/>
      <c r="G1060" s="173">
        <f t="shared" si="89"/>
        <v>41.1626315789473</v>
      </c>
      <c r="H1060" s="173">
        <v>84.3208333333333</v>
      </c>
      <c r="I1060" s="173"/>
      <c r="J1060" s="173">
        <f t="shared" si="90"/>
        <v>12.648125</v>
      </c>
      <c r="K1060" s="173">
        <v>80</v>
      </c>
      <c r="L1060" s="173"/>
      <c r="M1060" s="173">
        <f t="shared" si="91"/>
        <v>12</v>
      </c>
      <c r="N1060" s="173">
        <f t="shared" si="92"/>
        <v>83.7555565789473</v>
      </c>
      <c r="O1060" s="116">
        <v>42</v>
      </c>
      <c r="P1060" s="129"/>
      <c r="Q1060" s="87"/>
      <c r="R1060" s="87"/>
      <c r="S1060" s="31"/>
    </row>
    <row r="1061" spans="1:19">
      <c r="A1061" s="172" t="s">
        <v>908</v>
      </c>
      <c r="B1061" s="135">
        <v>86.77</v>
      </c>
      <c r="C1061" s="135">
        <v>0</v>
      </c>
      <c r="D1061" s="173">
        <f t="shared" si="88"/>
        <v>17.354</v>
      </c>
      <c r="E1061" s="135">
        <v>80.9131578947369</v>
      </c>
      <c r="F1061" s="135">
        <v>0</v>
      </c>
      <c r="G1061" s="173">
        <f t="shared" si="89"/>
        <v>40.4565789473684</v>
      </c>
      <c r="H1061" s="135">
        <v>82.3466666666667</v>
      </c>
      <c r="I1061" s="135">
        <v>0</v>
      </c>
      <c r="J1061" s="173">
        <f t="shared" si="90"/>
        <v>12.352</v>
      </c>
      <c r="K1061" s="173">
        <v>80</v>
      </c>
      <c r="L1061" s="135">
        <v>9</v>
      </c>
      <c r="M1061" s="173">
        <f t="shared" si="91"/>
        <v>13.35</v>
      </c>
      <c r="N1061" s="173">
        <f t="shared" si="92"/>
        <v>83.5125789473685</v>
      </c>
      <c r="O1061" s="116">
        <v>43</v>
      </c>
      <c r="P1061" s="129"/>
      <c r="Q1061" s="87"/>
      <c r="R1061" s="87"/>
      <c r="S1061" s="31"/>
    </row>
    <row r="1062" spans="1:19">
      <c r="A1062" s="172" t="s">
        <v>909</v>
      </c>
      <c r="B1062" s="135">
        <v>85.862</v>
      </c>
      <c r="C1062" s="135"/>
      <c r="D1062" s="173">
        <f t="shared" si="88"/>
        <v>17.1724</v>
      </c>
      <c r="E1062" s="135">
        <v>81.5747368421053</v>
      </c>
      <c r="F1062" s="135"/>
      <c r="G1062" s="173">
        <f t="shared" si="89"/>
        <v>40.7873684210526</v>
      </c>
      <c r="H1062" s="135">
        <v>90.2488333333333</v>
      </c>
      <c r="I1062" s="135"/>
      <c r="J1062" s="173">
        <f t="shared" si="90"/>
        <v>13.537325</v>
      </c>
      <c r="K1062" s="173">
        <v>80</v>
      </c>
      <c r="L1062" s="135"/>
      <c r="M1062" s="173">
        <f t="shared" si="91"/>
        <v>12</v>
      </c>
      <c r="N1062" s="173">
        <f t="shared" si="92"/>
        <v>83.4970934210526</v>
      </c>
      <c r="O1062" s="116">
        <v>44</v>
      </c>
      <c r="P1062" s="129"/>
      <c r="Q1062" s="87"/>
      <c r="R1062" s="87"/>
      <c r="S1062" s="31"/>
    </row>
    <row r="1063" spans="1:19">
      <c r="A1063" s="172" t="s">
        <v>910</v>
      </c>
      <c r="B1063" s="135">
        <v>87.644</v>
      </c>
      <c r="C1063" s="135"/>
      <c r="D1063" s="173">
        <f t="shared" si="88"/>
        <v>17.5288</v>
      </c>
      <c r="E1063" s="135">
        <v>83.1768421052631</v>
      </c>
      <c r="F1063" s="135"/>
      <c r="G1063" s="173">
        <f t="shared" si="89"/>
        <v>41.5884210526316</v>
      </c>
      <c r="H1063" s="135">
        <v>81.756</v>
      </c>
      <c r="I1063" s="135"/>
      <c r="J1063" s="173">
        <f t="shared" si="90"/>
        <v>12.2634</v>
      </c>
      <c r="K1063" s="173">
        <v>80</v>
      </c>
      <c r="L1063" s="135"/>
      <c r="M1063" s="173">
        <f t="shared" si="91"/>
        <v>12</v>
      </c>
      <c r="N1063" s="173">
        <f t="shared" si="92"/>
        <v>83.3806210526316</v>
      </c>
      <c r="O1063" s="116">
        <v>45</v>
      </c>
      <c r="P1063" s="129"/>
      <c r="Q1063" s="87"/>
      <c r="R1063" s="87"/>
      <c r="S1063" s="31"/>
    </row>
    <row r="1064" spans="1:19">
      <c r="A1064" s="172" t="s">
        <v>911</v>
      </c>
      <c r="B1064" s="135">
        <v>90.362</v>
      </c>
      <c r="C1064" s="135"/>
      <c r="D1064" s="173">
        <f t="shared" si="88"/>
        <v>18.0724</v>
      </c>
      <c r="E1064" s="135">
        <v>81.8852631578947</v>
      </c>
      <c r="F1064" s="135"/>
      <c r="G1064" s="173">
        <f t="shared" si="89"/>
        <v>40.9426315789473</v>
      </c>
      <c r="H1064" s="135">
        <v>81.9516666666667</v>
      </c>
      <c r="I1064" s="135"/>
      <c r="J1064" s="173">
        <f t="shared" si="90"/>
        <v>12.29275</v>
      </c>
      <c r="K1064" s="173">
        <v>80</v>
      </c>
      <c r="L1064" s="135"/>
      <c r="M1064" s="173">
        <f t="shared" si="91"/>
        <v>12</v>
      </c>
      <c r="N1064" s="173">
        <f t="shared" si="92"/>
        <v>83.3077815789473</v>
      </c>
      <c r="O1064" s="116">
        <v>46</v>
      </c>
      <c r="P1064" s="129"/>
      <c r="Q1064" s="87"/>
      <c r="R1064" s="87"/>
      <c r="S1064" s="31"/>
    </row>
    <row r="1065" spans="1:19">
      <c r="A1065" s="172" t="s">
        <v>912</v>
      </c>
      <c r="B1065" s="173">
        <v>85.058</v>
      </c>
      <c r="C1065" s="173">
        <v>0</v>
      </c>
      <c r="D1065" s="173">
        <f t="shared" si="88"/>
        <v>17.0116</v>
      </c>
      <c r="E1065" s="173">
        <v>79.1925</v>
      </c>
      <c r="F1065" s="173">
        <v>0</v>
      </c>
      <c r="G1065" s="173">
        <f t="shared" si="89"/>
        <v>39.59625</v>
      </c>
      <c r="H1065" s="173">
        <v>86.9251666666667</v>
      </c>
      <c r="I1065" s="173">
        <v>0</v>
      </c>
      <c r="J1065" s="173">
        <f t="shared" si="90"/>
        <v>13.038775</v>
      </c>
      <c r="K1065" s="173">
        <v>80</v>
      </c>
      <c r="L1065" s="173">
        <v>4</v>
      </c>
      <c r="M1065" s="173">
        <f t="shared" si="91"/>
        <v>12.6</v>
      </c>
      <c r="N1065" s="173">
        <f t="shared" si="92"/>
        <v>82.246625</v>
      </c>
      <c r="O1065" s="116">
        <v>47</v>
      </c>
      <c r="P1065" s="129"/>
      <c r="Q1065" s="87"/>
      <c r="R1065" s="87"/>
      <c r="S1065" s="31"/>
    </row>
    <row r="1066" spans="1:19">
      <c r="A1066" s="172" t="s">
        <v>913</v>
      </c>
      <c r="B1066" s="135">
        <v>83.144</v>
      </c>
      <c r="C1066" s="135"/>
      <c r="D1066" s="173">
        <f t="shared" si="88"/>
        <v>16.6288</v>
      </c>
      <c r="E1066" s="135">
        <v>81.5742105263158</v>
      </c>
      <c r="F1066" s="135"/>
      <c r="G1066" s="173">
        <f t="shared" si="89"/>
        <v>40.7871052631579</v>
      </c>
      <c r="H1066" s="135">
        <v>82.1636666666667</v>
      </c>
      <c r="I1066" s="135"/>
      <c r="J1066" s="173">
        <f t="shared" si="90"/>
        <v>12.32455</v>
      </c>
      <c r="K1066" s="173">
        <v>80</v>
      </c>
      <c r="L1066" s="135"/>
      <c r="M1066" s="173">
        <f t="shared" si="91"/>
        <v>12</v>
      </c>
      <c r="N1066" s="173">
        <f t="shared" si="92"/>
        <v>81.7404552631579</v>
      </c>
      <c r="O1066" s="116">
        <v>48</v>
      </c>
      <c r="P1066" s="129"/>
      <c r="Q1066" s="87"/>
      <c r="R1066" s="87"/>
      <c r="S1066" s="31"/>
    </row>
    <row r="1067" spans="1:19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</row>
    <row r="1068" spans="1:19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</row>
    <row r="1069" spans="1:19">
      <c r="A1069" s="23" t="s">
        <v>914</v>
      </c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</row>
    <row r="1070" spans="1:19">
      <c r="A1070" s="64" t="s">
        <v>915</v>
      </c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23"/>
      <c r="N1070" s="64"/>
      <c r="O1070" s="64"/>
      <c r="P1070" s="64"/>
      <c r="Q1070" s="64"/>
      <c r="R1070" s="64"/>
      <c r="S1070" s="64"/>
    </row>
    <row r="1071" spans="1:19">
      <c r="A1071" s="23" t="s">
        <v>2</v>
      </c>
      <c r="B1071" s="23" t="s">
        <v>3</v>
      </c>
      <c r="C1071" s="23"/>
      <c r="D1071" s="23"/>
      <c r="E1071" s="23" t="s">
        <v>4</v>
      </c>
      <c r="F1071" s="23"/>
      <c r="G1071" s="23"/>
      <c r="H1071" s="23" t="s">
        <v>5</v>
      </c>
      <c r="I1071" s="23"/>
      <c r="J1071" s="23"/>
      <c r="K1071" s="23" t="s">
        <v>6</v>
      </c>
      <c r="L1071" s="23"/>
      <c r="M1071" s="23"/>
      <c r="N1071" s="23" t="s">
        <v>7</v>
      </c>
      <c r="O1071" s="23" t="s">
        <v>8</v>
      </c>
      <c r="P1071" s="175" t="s">
        <v>203</v>
      </c>
      <c r="Q1071" s="179"/>
      <c r="R1071" s="180"/>
      <c r="S1071" s="181"/>
    </row>
    <row r="1072" spans="1:19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176"/>
      <c r="Q1072" s="182"/>
      <c r="R1072" s="182"/>
      <c r="S1072" s="183"/>
    </row>
    <row r="1073" spans="1:19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176"/>
      <c r="Q1073" s="184"/>
      <c r="R1073" s="184"/>
      <c r="S1073" s="185"/>
    </row>
    <row r="1074" spans="1:19">
      <c r="A1074" s="23"/>
      <c r="B1074" s="64" t="s">
        <v>12</v>
      </c>
      <c r="C1074" s="64" t="s">
        <v>13</v>
      </c>
      <c r="D1074" s="28">
        <v>0.2</v>
      </c>
      <c r="E1074" s="64" t="s">
        <v>14</v>
      </c>
      <c r="F1074" s="23" t="s">
        <v>15</v>
      </c>
      <c r="G1074" s="28">
        <v>0.5</v>
      </c>
      <c r="H1074" s="64" t="s">
        <v>12</v>
      </c>
      <c r="I1074" s="64" t="s">
        <v>13</v>
      </c>
      <c r="J1074" s="28">
        <v>0.15</v>
      </c>
      <c r="K1074" s="64" t="s">
        <v>12</v>
      </c>
      <c r="L1074" s="23" t="s">
        <v>13</v>
      </c>
      <c r="M1074" s="28">
        <v>0.15</v>
      </c>
      <c r="N1074" s="23"/>
      <c r="O1074" s="23"/>
      <c r="P1074" s="176"/>
      <c r="Q1074" s="186"/>
      <c r="R1074" s="186"/>
      <c r="S1074" s="187"/>
    </row>
    <row r="1075" spans="1:19">
      <c r="A1075" s="23"/>
      <c r="B1075" s="64"/>
      <c r="C1075" s="64"/>
      <c r="D1075" s="28"/>
      <c r="E1075" s="64"/>
      <c r="F1075" s="23" t="s">
        <v>9</v>
      </c>
      <c r="G1075" s="28"/>
      <c r="H1075" s="64"/>
      <c r="I1075" s="64"/>
      <c r="J1075" s="28"/>
      <c r="K1075" s="64"/>
      <c r="L1075" s="23"/>
      <c r="M1075" s="28"/>
      <c r="N1075" s="23"/>
      <c r="O1075" s="23"/>
      <c r="P1075" s="176"/>
      <c r="Q1075" s="182"/>
      <c r="R1075" s="182"/>
      <c r="S1075" s="183"/>
    </row>
    <row r="1076" spans="1:19">
      <c r="A1076" s="23"/>
      <c r="B1076" s="23">
        <v>80</v>
      </c>
      <c r="C1076" s="64" t="s">
        <v>18</v>
      </c>
      <c r="D1076" s="64" t="s">
        <v>19</v>
      </c>
      <c r="E1076" s="64" t="s">
        <v>20</v>
      </c>
      <c r="F1076" s="64" t="s">
        <v>18</v>
      </c>
      <c r="G1076" s="64" t="s">
        <v>19</v>
      </c>
      <c r="H1076" s="64" t="s">
        <v>20</v>
      </c>
      <c r="I1076" s="64" t="s">
        <v>18</v>
      </c>
      <c r="J1076" s="64" t="s">
        <v>19</v>
      </c>
      <c r="K1076" s="23">
        <v>80</v>
      </c>
      <c r="L1076" s="23" t="s">
        <v>21</v>
      </c>
      <c r="M1076" s="64" t="s">
        <v>19</v>
      </c>
      <c r="N1076" s="23"/>
      <c r="O1076" s="23"/>
      <c r="P1076" s="176"/>
      <c r="Q1076" s="184"/>
      <c r="R1076" s="184"/>
      <c r="S1076" s="185"/>
    </row>
    <row r="1077" spans="1:19">
      <c r="A1077" s="23"/>
      <c r="B1077" s="23" t="s">
        <v>10</v>
      </c>
      <c r="C1077" s="64"/>
      <c r="D1077" s="64"/>
      <c r="E1077" s="64"/>
      <c r="F1077" s="64"/>
      <c r="G1077" s="64"/>
      <c r="H1077" s="64"/>
      <c r="I1077" s="64"/>
      <c r="J1077" s="64"/>
      <c r="K1077" s="23" t="s">
        <v>10</v>
      </c>
      <c r="L1077" s="23"/>
      <c r="M1077" s="64"/>
      <c r="N1077" s="23"/>
      <c r="O1077" s="23"/>
      <c r="P1077" s="177"/>
      <c r="Q1077" s="186"/>
      <c r="R1077" s="186"/>
      <c r="S1077" s="187"/>
    </row>
    <row r="1078" spans="1:19">
      <c r="A1078" s="4" t="s">
        <v>916</v>
      </c>
      <c r="B1078" s="173">
        <v>89.806</v>
      </c>
      <c r="C1078" s="173"/>
      <c r="D1078" s="173">
        <f t="shared" ref="D1078:D1123" si="93">SUM(B1078,C1078)*0.2</f>
        <v>17.9612</v>
      </c>
      <c r="E1078" s="173">
        <v>87.5089473684211</v>
      </c>
      <c r="F1078" s="173"/>
      <c r="G1078" s="173">
        <f t="shared" ref="G1078:G1123" si="94">SUM(E1078,F1078)*0.5</f>
        <v>43.7544736842106</v>
      </c>
      <c r="H1078" s="173">
        <v>88.7156666666667</v>
      </c>
      <c r="I1078" s="173"/>
      <c r="J1078" s="173">
        <f t="shared" ref="J1078:J1123" si="95">SUM(H1078,I1078)*0.15</f>
        <v>13.30735</v>
      </c>
      <c r="K1078" s="173">
        <v>80</v>
      </c>
      <c r="L1078" s="116">
        <v>40</v>
      </c>
      <c r="M1078" s="116">
        <f t="shared" ref="M1078:M1123" si="96">SUM(K1078,L1078)*0.15</f>
        <v>18</v>
      </c>
      <c r="N1078" s="116">
        <f t="shared" ref="N1078:N1123" si="97">SUM(D1078,G1078,J1078,M1078)</f>
        <v>93.0230236842106</v>
      </c>
      <c r="O1078" s="116">
        <v>1</v>
      </c>
      <c r="P1078" s="6"/>
      <c r="Q1078" s="87"/>
      <c r="R1078" s="87"/>
      <c r="S1078" s="31"/>
    </row>
    <row r="1079" spans="1:19">
      <c r="A1079" s="297" t="s">
        <v>917</v>
      </c>
      <c r="B1079" s="135">
        <v>82.782</v>
      </c>
      <c r="C1079" s="135"/>
      <c r="D1079" s="173">
        <f t="shared" si="93"/>
        <v>16.5564</v>
      </c>
      <c r="E1079" s="135">
        <v>84.7321052631579</v>
      </c>
      <c r="F1079" s="135"/>
      <c r="G1079" s="173">
        <f t="shared" si="94"/>
        <v>42.366052631579</v>
      </c>
      <c r="H1079" s="135">
        <v>88.1971666666667</v>
      </c>
      <c r="I1079" s="135">
        <v>1</v>
      </c>
      <c r="J1079" s="173">
        <f t="shared" si="95"/>
        <v>13.379575</v>
      </c>
      <c r="K1079" s="173">
        <v>80</v>
      </c>
      <c r="L1079" s="129">
        <v>36</v>
      </c>
      <c r="M1079" s="116">
        <f t="shared" si="96"/>
        <v>17.4</v>
      </c>
      <c r="N1079" s="116">
        <f t="shared" si="97"/>
        <v>89.7020276315789</v>
      </c>
      <c r="O1079" s="116">
        <v>2</v>
      </c>
      <c r="P1079" s="6"/>
      <c r="Q1079" s="87"/>
      <c r="R1079" s="87"/>
      <c r="S1079" s="31"/>
    </row>
    <row r="1080" spans="1:19">
      <c r="A1080" s="4" t="s">
        <v>918</v>
      </c>
      <c r="B1080" s="135">
        <v>87.118</v>
      </c>
      <c r="C1080" s="135">
        <v>3</v>
      </c>
      <c r="D1080" s="173">
        <f t="shared" si="93"/>
        <v>18.0236</v>
      </c>
      <c r="E1080" s="135">
        <v>86.4326315789474</v>
      </c>
      <c r="F1080" s="135"/>
      <c r="G1080" s="173">
        <f t="shared" si="94"/>
        <v>43.2163157894737</v>
      </c>
      <c r="H1080" s="135">
        <v>85.2545</v>
      </c>
      <c r="I1080" s="135"/>
      <c r="J1080" s="173">
        <f t="shared" si="95"/>
        <v>12.788175</v>
      </c>
      <c r="K1080" s="173">
        <v>80</v>
      </c>
      <c r="L1080" s="129">
        <v>23</v>
      </c>
      <c r="M1080" s="116">
        <f t="shared" si="96"/>
        <v>15.45</v>
      </c>
      <c r="N1080" s="116">
        <f t="shared" si="97"/>
        <v>89.4780907894737</v>
      </c>
      <c r="O1080" s="116">
        <v>3</v>
      </c>
      <c r="P1080" s="6"/>
      <c r="Q1080" s="87"/>
      <c r="R1080" s="87"/>
      <c r="S1080" s="31"/>
    </row>
    <row r="1081" spans="1:19">
      <c r="A1081" s="4" t="s">
        <v>919</v>
      </c>
      <c r="B1081" s="135">
        <v>89.89</v>
      </c>
      <c r="C1081" s="135"/>
      <c r="D1081" s="173">
        <f t="shared" si="93"/>
        <v>17.978</v>
      </c>
      <c r="E1081" s="135">
        <v>86.1678947368421</v>
      </c>
      <c r="F1081" s="135"/>
      <c r="G1081" s="173">
        <f t="shared" si="94"/>
        <v>43.0839473684211</v>
      </c>
      <c r="H1081" s="135">
        <v>91.7125</v>
      </c>
      <c r="I1081" s="135"/>
      <c r="J1081" s="173">
        <f t="shared" si="95"/>
        <v>13.756875</v>
      </c>
      <c r="K1081" s="173">
        <v>80</v>
      </c>
      <c r="L1081" s="129">
        <v>16</v>
      </c>
      <c r="M1081" s="116">
        <f t="shared" si="96"/>
        <v>14.4</v>
      </c>
      <c r="N1081" s="116">
        <f t="shared" si="97"/>
        <v>89.2188223684211</v>
      </c>
      <c r="O1081" s="116">
        <v>4</v>
      </c>
      <c r="P1081" s="6"/>
      <c r="Q1081" s="87"/>
      <c r="R1081" s="87"/>
      <c r="S1081" s="31"/>
    </row>
    <row r="1082" spans="1:19">
      <c r="A1082" s="4" t="s">
        <v>920</v>
      </c>
      <c r="B1082" s="173">
        <v>89.468</v>
      </c>
      <c r="C1082" s="173"/>
      <c r="D1082" s="173">
        <f t="shared" si="93"/>
        <v>17.8936</v>
      </c>
      <c r="E1082" s="173">
        <v>85.865625</v>
      </c>
      <c r="F1082" s="173"/>
      <c r="G1082" s="173">
        <f t="shared" si="94"/>
        <v>42.9328125</v>
      </c>
      <c r="H1082" s="173">
        <v>88.2038333333333</v>
      </c>
      <c r="I1082" s="173">
        <v>4</v>
      </c>
      <c r="J1082" s="173">
        <f t="shared" si="95"/>
        <v>13.830575</v>
      </c>
      <c r="K1082" s="173">
        <v>80</v>
      </c>
      <c r="L1082" s="116">
        <v>15</v>
      </c>
      <c r="M1082" s="116">
        <f t="shared" si="96"/>
        <v>14.25</v>
      </c>
      <c r="N1082" s="116">
        <f t="shared" si="97"/>
        <v>88.9069875</v>
      </c>
      <c r="O1082" s="116">
        <v>5</v>
      </c>
      <c r="P1082" s="6"/>
      <c r="Q1082" s="87"/>
      <c r="R1082" s="87"/>
      <c r="S1082" s="31"/>
    </row>
    <row r="1083" spans="1:19">
      <c r="A1083" s="4" t="s">
        <v>921</v>
      </c>
      <c r="B1083" s="135">
        <v>87.528</v>
      </c>
      <c r="C1083" s="135"/>
      <c r="D1083" s="173">
        <f t="shared" si="93"/>
        <v>17.5056</v>
      </c>
      <c r="E1083" s="135">
        <v>87.0415789473684</v>
      </c>
      <c r="F1083" s="135"/>
      <c r="G1083" s="173">
        <f t="shared" si="94"/>
        <v>43.5207894736842</v>
      </c>
      <c r="H1083" s="135">
        <v>85.7018333333333</v>
      </c>
      <c r="I1083" s="135"/>
      <c r="J1083" s="173">
        <f t="shared" si="95"/>
        <v>12.855275</v>
      </c>
      <c r="K1083" s="173">
        <v>80</v>
      </c>
      <c r="L1083" s="129">
        <v>20</v>
      </c>
      <c r="M1083" s="116">
        <f t="shared" si="96"/>
        <v>15</v>
      </c>
      <c r="N1083" s="116">
        <f t="shared" si="97"/>
        <v>88.8816644736842</v>
      </c>
      <c r="O1083" s="116">
        <v>6</v>
      </c>
      <c r="P1083" s="6"/>
      <c r="Q1083" s="87"/>
      <c r="R1083" s="87"/>
      <c r="S1083" s="31"/>
    </row>
    <row r="1084" spans="1:19">
      <c r="A1084" s="4" t="s">
        <v>922</v>
      </c>
      <c r="B1084" s="135">
        <v>89.972</v>
      </c>
      <c r="C1084" s="135"/>
      <c r="D1084" s="173">
        <f t="shared" si="93"/>
        <v>17.9944</v>
      </c>
      <c r="E1084" s="135">
        <v>87.4442105263158</v>
      </c>
      <c r="F1084" s="135"/>
      <c r="G1084" s="173">
        <f t="shared" si="94"/>
        <v>43.7221052631579</v>
      </c>
      <c r="H1084" s="135">
        <v>85.5301666666667</v>
      </c>
      <c r="I1084" s="135"/>
      <c r="J1084" s="173">
        <f t="shared" si="95"/>
        <v>12.829525</v>
      </c>
      <c r="K1084" s="173">
        <v>80</v>
      </c>
      <c r="L1084" s="129">
        <v>13</v>
      </c>
      <c r="M1084" s="116">
        <f t="shared" si="96"/>
        <v>13.95</v>
      </c>
      <c r="N1084" s="116">
        <f t="shared" si="97"/>
        <v>88.4960302631579</v>
      </c>
      <c r="O1084" s="116">
        <v>7</v>
      </c>
      <c r="P1084" s="6"/>
      <c r="Q1084" s="87"/>
      <c r="R1084" s="87"/>
      <c r="S1084" s="31"/>
    </row>
    <row r="1085" spans="1:19">
      <c r="A1085" s="4" t="s">
        <v>923</v>
      </c>
      <c r="B1085" s="135">
        <v>90.348</v>
      </c>
      <c r="C1085" s="135"/>
      <c r="D1085" s="173">
        <f t="shared" si="93"/>
        <v>18.0696</v>
      </c>
      <c r="E1085" s="135">
        <v>84.8768421052632</v>
      </c>
      <c r="F1085" s="135"/>
      <c r="G1085" s="173">
        <f t="shared" si="94"/>
        <v>42.4384210526316</v>
      </c>
      <c r="H1085" s="135">
        <v>89.7023333333333</v>
      </c>
      <c r="I1085" s="135">
        <v>7</v>
      </c>
      <c r="J1085" s="173">
        <f t="shared" si="95"/>
        <v>14.50535</v>
      </c>
      <c r="K1085" s="173">
        <v>80</v>
      </c>
      <c r="L1085" s="129">
        <v>2</v>
      </c>
      <c r="M1085" s="116">
        <f t="shared" si="96"/>
        <v>12.3</v>
      </c>
      <c r="N1085" s="116">
        <f t="shared" si="97"/>
        <v>87.3133710526316</v>
      </c>
      <c r="O1085" s="116">
        <v>8</v>
      </c>
      <c r="P1085" s="6"/>
      <c r="Q1085" s="87"/>
      <c r="R1085" s="87"/>
      <c r="S1085" s="31"/>
    </row>
    <row r="1086" spans="1:19">
      <c r="A1086" s="4" t="s">
        <v>924</v>
      </c>
      <c r="B1086" s="135">
        <v>88.044</v>
      </c>
      <c r="C1086" s="135"/>
      <c r="D1086" s="173">
        <f t="shared" si="93"/>
        <v>17.6088</v>
      </c>
      <c r="E1086" s="135">
        <v>86.5252631578947</v>
      </c>
      <c r="F1086" s="135"/>
      <c r="G1086" s="173">
        <f t="shared" si="94"/>
        <v>43.2626315789473</v>
      </c>
      <c r="H1086" s="135">
        <v>93.1843333333333</v>
      </c>
      <c r="I1086" s="135"/>
      <c r="J1086" s="173">
        <f t="shared" si="95"/>
        <v>13.97765</v>
      </c>
      <c r="K1086" s="173">
        <v>80</v>
      </c>
      <c r="L1086" s="129"/>
      <c r="M1086" s="116">
        <f t="shared" si="96"/>
        <v>12</v>
      </c>
      <c r="N1086" s="116">
        <f t="shared" si="97"/>
        <v>86.8490815789473</v>
      </c>
      <c r="O1086" s="116">
        <v>9</v>
      </c>
      <c r="P1086" s="6"/>
      <c r="Q1086" s="87"/>
      <c r="R1086" s="87"/>
      <c r="S1086" s="31"/>
    </row>
    <row r="1087" spans="1:19">
      <c r="A1087" s="4" t="s">
        <v>925</v>
      </c>
      <c r="B1087" s="135">
        <v>80.53</v>
      </c>
      <c r="C1087" s="135">
        <v>3</v>
      </c>
      <c r="D1087" s="173">
        <f t="shared" si="93"/>
        <v>16.706</v>
      </c>
      <c r="E1087" s="135">
        <v>78.4857894736842</v>
      </c>
      <c r="F1087" s="135"/>
      <c r="G1087" s="173">
        <f t="shared" si="94"/>
        <v>39.2428947368421</v>
      </c>
      <c r="H1087" s="135">
        <v>76.7761666666667</v>
      </c>
      <c r="I1087" s="135">
        <v>4</v>
      </c>
      <c r="J1087" s="173">
        <f t="shared" si="95"/>
        <v>12.116425</v>
      </c>
      <c r="K1087" s="173">
        <v>80</v>
      </c>
      <c r="L1087" s="129">
        <v>45</v>
      </c>
      <c r="M1087" s="116">
        <f t="shared" si="96"/>
        <v>18.75</v>
      </c>
      <c r="N1087" s="116">
        <f t="shared" si="97"/>
        <v>86.8153197368421</v>
      </c>
      <c r="O1087" s="116">
        <v>10</v>
      </c>
      <c r="P1087" s="6"/>
      <c r="Q1087" s="87"/>
      <c r="R1087" s="87"/>
      <c r="S1087" s="31"/>
    </row>
    <row r="1088" spans="1:19">
      <c r="A1088" s="4" t="s">
        <v>926</v>
      </c>
      <c r="B1088" s="173">
        <v>89.68</v>
      </c>
      <c r="C1088" s="173"/>
      <c r="D1088" s="173">
        <f t="shared" si="93"/>
        <v>17.936</v>
      </c>
      <c r="E1088" s="173">
        <v>84.1023529411765</v>
      </c>
      <c r="F1088" s="173"/>
      <c r="G1088" s="173">
        <f t="shared" si="94"/>
        <v>42.0511764705883</v>
      </c>
      <c r="H1088" s="173">
        <v>91.8795</v>
      </c>
      <c r="I1088" s="173">
        <v>4</v>
      </c>
      <c r="J1088" s="173">
        <f t="shared" si="95"/>
        <v>14.381925</v>
      </c>
      <c r="K1088" s="173">
        <v>80</v>
      </c>
      <c r="L1088" s="116">
        <v>2</v>
      </c>
      <c r="M1088" s="116">
        <f t="shared" si="96"/>
        <v>12.3</v>
      </c>
      <c r="N1088" s="116">
        <f t="shared" si="97"/>
        <v>86.6691014705882</v>
      </c>
      <c r="O1088" s="116">
        <v>11</v>
      </c>
      <c r="P1088" s="6"/>
      <c r="Q1088" s="87"/>
      <c r="R1088" s="87"/>
      <c r="S1088" s="31"/>
    </row>
    <row r="1089" spans="1:19">
      <c r="A1089" s="4" t="s">
        <v>927</v>
      </c>
      <c r="B1089" s="173">
        <v>84.148</v>
      </c>
      <c r="C1089" s="173"/>
      <c r="D1089" s="173">
        <f t="shared" si="93"/>
        <v>16.8296</v>
      </c>
      <c r="E1089" s="173">
        <v>83.7635294117647</v>
      </c>
      <c r="F1089" s="173"/>
      <c r="G1089" s="173">
        <f t="shared" si="94"/>
        <v>41.8817647058823</v>
      </c>
      <c r="H1089" s="173">
        <v>84.2646666666667</v>
      </c>
      <c r="I1089" s="173">
        <v>4</v>
      </c>
      <c r="J1089" s="173">
        <f t="shared" si="95"/>
        <v>13.2397</v>
      </c>
      <c r="K1089" s="173">
        <v>80</v>
      </c>
      <c r="L1089" s="116">
        <v>18</v>
      </c>
      <c r="M1089" s="116">
        <f t="shared" si="96"/>
        <v>14.7</v>
      </c>
      <c r="N1089" s="116">
        <f t="shared" si="97"/>
        <v>86.6510647058823</v>
      </c>
      <c r="O1089" s="116">
        <v>12</v>
      </c>
      <c r="P1089" s="6"/>
      <c r="Q1089" s="87"/>
      <c r="R1089" s="87"/>
      <c r="S1089" s="31"/>
    </row>
    <row r="1090" spans="1:19">
      <c r="A1090" s="4" t="s">
        <v>928</v>
      </c>
      <c r="B1090" s="135">
        <v>87.464</v>
      </c>
      <c r="C1090" s="135"/>
      <c r="D1090" s="173">
        <f t="shared" si="93"/>
        <v>17.4928</v>
      </c>
      <c r="E1090" s="135">
        <v>87.3263157894737</v>
      </c>
      <c r="F1090" s="135"/>
      <c r="G1090" s="173">
        <f t="shared" si="94"/>
        <v>43.6631578947368</v>
      </c>
      <c r="H1090" s="135">
        <v>88.6983333333333</v>
      </c>
      <c r="I1090" s="135"/>
      <c r="J1090" s="173">
        <f t="shared" si="95"/>
        <v>13.30475</v>
      </c>
      <c r="K1090" s="173">
        <v>80</v>
      </c>
      <c r="L1090" s="129"/>
      <c r="M1090" s="116">
        <f t="shared" si="96"/>
        <v>12</v>
      </c>
      <c r="N1090" s="116">
        <f t="shared" si="97"/>
        <v>86.4607078947368</v>
      </c>
      <c r="O1090" s="116">
        <v>13</v>
      </c>
      <c r="P1090" s="87"/>
      <c r="Q1090" s="87"/>
      <c r="R1090" s="87"/>
      <c r="S1090" s="31"/>
    </row>
    <row r="1091" spans="1:19">
      <c r="A1091" s="4" t="s">
        <v>929</v>
      </c>
      <c r="B1091" s="135">
        <v>88.474</v>
      </c>
      <c r="C1091" s="135"/>
      <c r="D1091" s="173">
        <f t="shared" si="93"/>
        <v>17.6948</v>
      </c>
      <c r="E1091" s="135">
        <v>85.748947368421</v>
      </c>
      <c r="F1091" s="135"/>
      <c r="G1091" s="173">
        <f t="shared" si="94"/>
        <v>42.8744736842105</v>
      </c>
      <c r="H1091" s="135">
        <v>87.7126666666667</v>
      </c>
      <c r="I1091" s="135"/>
      <c r="J1091" s="173">
        <f t="shared" si="95"/>
        <v>13.1569</v>
      </c>
      <c r="K1091" s="173">
        <v>80</v>
      </c>
      <c r="L1091" s="129"/>
      <c r="M1091" s="116">
        <f t="shared" si="96"/>
        <v>12</v>
      </c>
      <c r="N1091" s="116">
        <f t="shared" si="97"/>
        <v>85.7261736842105</v>
      </c>
      <c r="O1091" s="116">
        <v>14</v>
      </c>
      <c r="P1091" s="87"/>
      <c r="Q1091" s="87"/>
      <c r="R1091" s="87"/>
      <c r="S1091" s="31"/>
    </row>
    <row r="1092" spans="1:19">
      <c r="A1092" s="4" t="s">
        <v>930</v>
      </c>
      <c r="B1092" s="135">
        <v>88.718</v>
      </c>
      <c r="C1092" s="135"/>
      <c r="D1092" s="173">
        <f t="shared" si="93"/>
        <v>17.7436</v>
      </c>
      <c r="E1092" s="135">
        <v>85.0778947368421</v>
      </c>
      <c r="F1092" s="135"/>
      <c r="G1092" s="173">
        <f t="shared" si="94"/>
        <v>42.538947368421</v>
      </c>
      <c r="H1092" s="135">
        <v>87.3478333333333</v>
      </c>
      <c r="I1092" s="135"/>
      <c r="J1092" s="173">
        <f t="shared" si="95"/>
        <v>13.102175</v>
      </c>
      <c r="K1092" s="173">
        <v>80</v>
      </c>
      <c r="L1092" s="129">
        <v>2</v>
      </c>
      <c r="M1092" s="116">
        <f t="shared" si="96"/>
        <v>12.3</v>
      </c>
      <c r="N1092" s="116">
        <f t="shared" si="97"/>
        <v>85.684722368421</v>
      </c>
      <c r="O1092" s="116">
        <v>15</v>
      </c>
      <c r="P1092" s="87"/>
      <c r="Q1092" s="87"/>
      <c r="R1092" s="87"/>
      <c r="S1092" s="31"/>
    </row>
    <row r="1093" spans="1:19">
      <c r="A1093" s="4" t="s">
        <v>931</v>
      </c>
      <c r="B1093" s="135">
        <v>87.604</v>
      </c>
      <c r="C1093" s="135"/>
      <c r="D1093" s="173">
        <f t="shared" si="93"/>
        <v>17.5208</v>
      </c>
      <c r="E1093" s="135">
        <v>84.9057894736842</v>
      </c>
      <c r="F1093" s="135"/>
      <c r="G1093" s="173">
        <f t="shared" si="94"/>
        <v>42.4528947368421</v>
      </c>
      <c r="H1093" s="135">
        <v>90.5723333333333</v>
      </c>
      <c r="I1093" s="135"/>
      <c r="J1093" s="173">
        <f t="shared" si="95"/>
        <v>13.58585</v>
      </c>
      <c r="K1093" s="173">
        <v>80</v>
      </c>
      <c r="L1093" s="129"/>
      <c r="M1093" s="116">
        <f t="shared" si="96"/>
        <v>12</v>
      </c>
      <c r="N1093" s="116">
        <f t="shared" si="97"/>
        <v>85.5595447368421</v>
      </c>
      <c r="O1093" s="116">
        <v>16</v>
      </c>
      <c r="P1093" s="87"/>
      <c r="Q1093" s="87"/>
      <c r="R1093" s="87"/>
      <c r="S1093" s="31"/>
    </row>
    <row r="1094" spans="1:19">
      <c r="A1094" s="4" t="s">
        <v>932</v>
      </c>
      <c r="B1094" s="173">
        <v>82.002</v>
      </c>
      <c r="C1094" s="173">
        <v>4</v>
      </c>
      <c r="D1094" s="173">
        <f t="shared" si="93"/>
        <v>17.2004</v>
      </c>
      <c r="E1094" s="173">
        <v>78.4276470588235</v>
      </c>
      <c r="F1094" s="173"/>
      <c r="G1094" s="173">
        <f t="shared" si="94"/>
        <v>39.2138235294117</v>
      </c>
      <c r="H1094" s="173">
        <v>89.7001666666667</v>
      </c>
      <c r="I1094" s="173">
        <v>8</v>
      </c>
      <c r="J1094" s="173">
        <f t="shared" si="95"/>
        <v>14.655025</v>
      </c>
      <c r="K1094" s="173">
        <v>80</v>
      </c>
      <c r="L1094" s="116">
        <v>15.5</v>
      </c>
      <c r="M1094" s="116">
        <f t="shared" si="96"/>
        <v>14.325</v>
      </c>
      <c r="N1094" s="116">
        <f t="shared" si="97"/>
        <v>85.3942485294118</v>
      </c>
      <c r="O1094" s="116">
        <v>17</v>
      </c>
      <c r="P1094" s="87"/>
      <c r="Q1094" s="87"/>
      <c r="R1094" s="87"/>
      <c r="S1094" s="31"/>
    </row>
    <row r="1095" spans="1:19">
      <c r="A1095" s="9" t="s">
        <v>933</v>
      </c>
      <c r="B1095" s="173">
        <v>84.196</v>
      </c>
      <c r="C1095" s="173"/>
      <c r="D1095" s="173">
        <f t="shared" si="93"/>
        <v>16.8392</v>
      </c>
      <c r="E1095" s="173">
        <v>83.095625</v>
      </c>
      <c r="F1095" s="173"/>
      <c r="G1095" s="173">
        <f t="shared" si="94"/>
        <v>41.5478125</v>
      </c>
      <c r="H1095" s="173">
        <v>91.6026666666667</v>
      </c>
      <c r="I1095" s="173"/>
      <c r="J1095" s="173">
        <f t="shared" si="95"/>
        <v>13.7404</v>
      </c>
      <c r="K1095" s="173">
        <v>80</v>
      </c>
      <c r="L1095" s="116">
        <v>8</v>
      </c>
      <c r="M1095" s="116">
        <f t="shared" si="96"/>
        <v>13.2</v>
      </c>
      <c r="N1095" s="116">
        <f t="shared" si="97"/>
        <v>85.3274125</v>
      </c>
      <c r="O1095" s="116">
        <v>18</v>
      </c>
      <c r="P1095" s="87"/>
      <c r="Q1095" s="87"/>
      <c r="R1095" s="87"/>
      <c r="S1095" s="31"/>
    </row>
    <row r="1096" spans="1:19">
      <c r="A1096" s="9" t="s">
        <v>934</v>
      </c>
      <c r="B1096" s="135">
        <v>86.474</v>
      </c>
      <c r="C1096" s="135"/>
      <c r="D1096" s="173">
        <f t="shared" si="93"/>
        <v>17.2948</v>
      </c>
      <c r="E1096" s="135">
        <v>83.9836842105263</v>
      </c>
      <c r="F1096" s="135"/>
      <c r="G1096" s="173">
        <f t="shared" si="94"/>
        <v>41.9918421052632</v>
      </c>
      <c r="H1096" s="135">
        <v>91.085</v>
      </c>
      <c r="I1096" s="135"/>
      <c r="J1096" s="173">
        <f t="shared" si="95"/>
        <v>13.66275</v>
      </c>
      <c r="K1096" s="173">
        <v>80</v>
      </c>
      <c r="L1096" s="129">
        <v>2</v>
      </c>
      <c r="M1096" s="116">
        <f t="shared" si="96"/>
        <v>12.3</v>
      </c>
      <c r="N1096" s="116">
        <f t="shared" si="97"/>
        <v>85.2493921052632</v>
      </c>
      <c r="O1096" s="116">
        <v>19</v>
      </c>
      <c r="P1096" s="87"/>
      <c r="Q1096" s="87"/>
      <c r="R1096" s="87"/>
      <c r="S1096" s="31"/>
    </row>
    <row r="1097" spans="1:19">
      <c r="A1097" s="9" t="s">
        <v>935</v>
      </c>
      <c r="B1097" s="135">
        <v>83.12</v>
      </c>
      <c r="C1097" s="135"/>
      <c r="D1097" s="173">
        <f t="shared" si="93"/>
        <v>16.624</v>
      </c>
      <c r="E1097" s="135">
        <v>82.7421052631579</v>
      </c>
      <c r="F1097" s="135"/>
      <c r="G1097" s="173">
        <f t="shared" si="94"/>
        <v>41.3710526315789</v>
      </c>
      <c r="H1097" s="135">
        <v>86.1866666666667</v>
      </c>
      <c r="I1097" s="135"/>
      <c r="J1097" s="173">
        <f t="shared" si="95"/>
        <v>12.928</v>
      </c>
      <c r="K1097" s="173">
        <v>80</v>
      </c>
      <c r="L1097" s="129">
        <v>14</v>
      </c>
      <c r="M1097" s="116">
        <f t="shared" si="96"/>
        <v>14.1</v>
      </c>
      <c r="N1097" s="116">
        <f t="shared" si="97"/>
        <v>85.0230526315789</v>
      </c>
      <c r="O1097" s="116">
        <v>20</v>
      </c>
      <c r="P1097" s="87"/>
      <c r="Q1097" s="87"/>
      <c r="R1097" s="87"/>
      <c r="S1097" s="31"/>
    </row>
    <row r="1098" spans="1:19">
      <c r="A1098" s="4" t="s">
        <v>936</v>
      </c>
      <c r="B1098" s="135">
        <v>85.778</v>
      </c>
      <c r="C1098" s="135"/>
      <c r="D1098" s="173">
        <f t="shared" si="93"/>
        <v>17.1556</v>
      </c>
      <c r="E1098" s="135">
        <v>85.4631578947368</v>
      </c>
      <c r="F1098" s="135"/>
      <c r="G1098" s="173">
        <f t="shared" si="94"/>
        <v>42.7315789473684</v>
      </c>
      <c r="H1098" s="135">
        <v>86.902</v>
      </c>
      <c r="I1098" s="135"/>
      <c r="J1098" s="173">
        <f t="shared" si="95"/>
        <v>13.0353</v>
      </c>
      <c r="K1098" s="173">
        <v>80</v>
      </c>
      <c r="L1098" s="129"/>
      <c r="M1098" s="116">
        <f t="shared" si="96"/>
        <v>12</v>
      </c>
      <c r="N1098" s="116">
        <f t="shared" si="97"/>
        <v>84.9224789473684</v>
      </c>
      <c r="O1098" s="116">
        <v>21</v>
      </c>
      <c r="P1098" s="87"/>
      <c r="Q1098" s="87"/>
      <c r="R1098" s="87"/>
      <c r="S1098" s="31"/>
    </row>
    <row r="1099" spans="1:19">
      <c r="A1099" s="4" t="s">
        <v>937</v>
      </c>
      <c r="B1099" s="135">
        <v>85.914</v>
      </c>
      <c r="C1099" s="135"/>
      <c r="D1099" s="173">
        <f t="shared" si="93"/>
        <v>17.1828</v>
      </c>
      <c r="E1099" s="135">
        <v>83.0252631578947</v>
      </c>
      <c r="F1099" s="135"/>
      <c r="G1099" s="173">
        <f t="shared" si="94"/>
        <v>41.5126315789473</v>
      </c>
      <c r="H1099" s="135">
        <v>89.6101666666667</v>
      </c>
      <c r="I1099" s="135"/>
      <c r="J1099" s="173">
        <f t="shared" si="95"/>
        <v>13.441525</v>
      </c>
      <c r="K1099" s="173">
        <v>80</v>
      </c>
      <c r="L1099" s="129">
        <v>4</v>
      </c>
      <c r="M1099" s="116">
        <f t="shared" si="96"/>
        <v>12.6</v>
      </c>
      <c r="N1099" s="116">
        <f t="shared" si="97"/>
        <v>84.7369565789473</v>
      </c>
      <c r="O1099" s="116">
        <v>22</v>
      </c>
      <c r="P1099" s="87"/>
      <c r="Q1099" s="87"/>
      <c r="R1099" s="87"/>
      <c r="S1099" s="31"/>
    </row>
    <row r="1100" spans="1:19">
      <c r="A1100" s="4" t="s">
        <v>938</v>
      </c>
      <c r="B1100" s="135">
        <v>86.03</v>
      </c>
      <c r="C1100" s="135"/>
      <c r="D1100" s="173">
        <f t="shared" si="93"/>
        <v>17.206</v>
      </c>
      <c r="E1100" s="135">
        <v>83.0173684210526</v>
      </c>
      <c r="F1100" s="135"/>
      <c r="G1100" s="173">
        <f t="shared" si="94"/>
        <v>41.5086842105263</v>
      </c>
      <c r="H1100" s="135">
        <v>88.9863333333333</v>
      </c>
      <c r="I1100" s="135"/>
      <c r="J1100" s="173">
        <f t="shared" si="95"/>
        <v>13.34795</v>
      </c>
      <c r="K1100" s="173">
        <v>80</v>
      </c>
      <c r="L1100" s="129">
        <v>2</v>
      </c>
      <c r="M1100" s="116">
        <f t="shared" si="96"/>
        <v>12.3</v>
      </c>
      <c r="N1100" s="116">
        <f t="shared" si="97"/>
        <v>84.3626342105263</v>
      </c>
      <c r="O1100" s="116">
        <v>23</v>
      </c>
      <c r="P1100" s="87"/>
      <c r="Q1100" s="87"/>
      <c r="R1100" s="87"/>
      <c r="S1100" s="31"/>
    </row>
    <row r="1101" spans="1:19">
      <c r="A1101" s="4" t="s">
        <v>939</v>
      </c>
      <c r="B1101" s="135">
        <v>88.96</v>
      </c>
      <c r="C1101" s="135"/>
      <c r="D1101" s="173">
        <f t="shared" si="93"/>
        <v>17.792</v>
      </c>
      <c r="E1101" s="135">
        <v>83.7673684210526</v>
      </c>
      <c r="F1101" s="135"/>
      <c r="G1101" s="173">
        <f t="shared" si="94"/>
        <v>41.8836842105263</v>
      </c>
      <c r="H1101" s="135">
        <v>84.4813333333333</v>
      </c>
      <c r="I1101" s="135"/>
      <c r="J1101" s="173">
        <f t="shared" si="95"/>
        <v>12.6722</v>
      </c>
      <c r="K1101" s="173">
        <v>80</v>
      </c>
      <c r="L1101" s="129"/>
      <c r="M1101" s="116">
        <f t="shared" si="96"/>
        <v>12</v>
      </c>
      <c r="N1101" s="116">
        <f t="shared" si="97"/>
        <v>84.3478842105263</v>
      </c>
      <c r="O1101" s="116">
        <v>24</v>
      </c>
      <c r="P1101" s="87"/>
      <c r="Q1101" s="87"/>
      <c r="R1101" s="87"/>
      <c r="S1101" s="31"/>
    </row>
    <row r="1102" spans="1:19">
      <c r="A1102" s="9" t="s">
        <v>940</v>
      </c>
      <c r="B1102" s="135">
        <v>85.496</v>
      </c>
      <c r="C1102" s="135"/>
      <c r="D1102" s="173">
        <f t="shared" si="93"/>
        <v>17.0992</v>
      </c>
      <c r="E1102" s="135">
        <v>83.8110526315789</v>
      </c>
      <c r="F1102" s="135"/>
      <c r="G1102" s="173">
        <f t="shared" si="94"/>
        <v>41.9055263157895</v>
      </c>
      <c r="H1102" s="135">
        <v>86.6245</v>
      </c>
      <c r="I1102" s="135"/>
      <c r="J1102" s="173">
        <f t="shared" si="95"/>
        <v>12.993675</v>
      </c>
      <c r="K1102" s="173">
        <v>80</v>
      </c>
      <c r="L1102" s="129"/>
      <c r="M1102" s="116">
        <f t="shared" si="96"/>
        <v>12</v>
      </c>
      <c r="N1102" s="116">
        <f t="shared" si="97"/>
        <v>83.9984013157895</v>
      </c>
      <c r="O1102" s="116">
        <v>25</v>
      </c>
      <c r="P1102" s="87"/>
      <c r="Q1102" s="87"/>
      <c r="R1102" s="87"/>
      <c r="S1102" s="31"/>
    </row>
    <row r="1103" spans="1:19">
      <c r="A1103" s="9" t="s">
        <v>941</v>
      </c>
      <c r="B1103" s="135">
        <v>86.544</v>
      </c>
      <c r="C1103" s="135"/>
      <c r="D1103" s="173">
        <f t="shared" si="93"/>
        <v>17.3088</v>
      </c>
      <c r="E1103" s="135">
        <v>82.5457894736842</v>
      </c>
      <c r="F1103" s="135"/>
      <c r="G1103" s="173">
        <f t="shared" si="94"/>
        <v>41.2728947368421</v>
      </c>
      <c r="H1103" s="135">
        <v>87.0965</v>
      </c>
      <c r="I1103" s="135"/>
      <c r="J1103" s="173">
        <f t="shared" si="95"/>
        <v>13.064475</v>
      </c>
      <c r="K1103" s="173">
        <v>80</v>
      </c>
      <c r="L1103" s="129"/>
      <c r="M1103" s="116">
        <f t="shared" si="96"/>
        <v>12</v>
      </c>
      <c r="N1103" s="116">
        <f t="shared" si="97"/>
        <v>83.6461697368421</v>
      </c>
      <c r="O1103" s="116">
        <v>26</v>
      </c>
      <c r="P1103" s="87"/>
      <c r="Q1103" s="87"/>
      <c r="R1103" s="87"/>
      <c r="S1103" s="31"/>
    </row>
    <row r="1104" spans="1:19">
      <c r="A1104" s="4" t="s">
        <v>942</v>
      </c>
      <c r="B1104" s="135">
        <v>84.132</v>
      </c>
      <c r="C1104" s="135"/>
      <c r="D1104" s="173">
        <f t="shared" si="93"/>
        <v>16.8264</v>
      </c>
      <c r="E1104" s="135">
        <v>81.8678947368421</v>
      </c>
      <c r="F1104" s="135"/>
      <c r="G1104" s="173">
        <f t="shared" si="94"/>
        <v>40.9339473684211</v>
      </c>
      <c r="H1104" s="135">
        <v>84.3083333333333</v>
      </c>
      <c r="I1104" s="135"/>
      <c r="J1104" s="173">
        <f t="shared" si="95"/>
        <v>12.64625</v>
      </c>
      <c r="K1104" s="173">
        <v>80</v>
      </c>
      <c r="L1104" s="129">
        <v>6</v>
      </c>
      <c r="M1104" s="116">
        <f t="shared" si="96"/>
        <v>12.9</v>
      </c>
      <c r="N1104" s="116">
        <f t="shared" si="97"/>
        <v>83.3065973684211</v>
      </c>
      <c r="O1104" s="116">
        <v>27</v>
      </c>
      <c r="P1104" s="87"/>
      <c r="Q1104" s="87"/>
      <c r="R1104" s="87"/>
      <c r="S1104" s="31"/>
    </row>
    <row r="1105" spans="1:19">
      <c r="A1105" s="4" t="s">
        <v>943</v>
      </c>
      <c r="B1105" s="135">
        <v>86.928</v>
      </c>
      <c r="C1105" s="135"/>
      <c r="D1105" s="173">
        <f t="shared" si="93"/>
        <v>17.3856</v>
      </c>
      <c r="E1105" s="135">
        <v>82.0726315789474</v>
      </c>
      <c r="F1105" s="135"/>
      <c r="G1105" s="173">
        <f t="shared" si="94"/>
        <v>41.0363157894737</v>
      </c>
      <c r="H1105" s="135">
        <v>84.1388333333333</v>
      </c>
      <c r="I1105" s="135"/>
      <c r="J1105" s="173">
        <f t="shared" si="95"/>
        <v>12.620825</v>
      </c>
      <c r="K1105" s="173">
        <v>80</v>
      </c>
      <c r="L1105" s="129"/>
      <c r="M1105" s="116">
        <f t="shared" si="96"/>
        <v>12</v>
      </c>
      <c r="N1105" s="116">
        <f t="shared" si="97"/>
        <v>83.0427407894737</v>
      </c>
      <c r="O1105" s="116">
        <v>28</v>
      </c>
      <c r="P1105" s="87"/>
      <c r="Q1105" s="87"/>
      <c r="R1105" s="87"/>
      <c r="S1105" s="31"/>
    </row>
    <row r="1106" spans="1:19">
      <c r="A1106" s="4" t="s">
        <v>944</v>
      </c>
      <c r="B1106" s="135">
        <v>84.636</v>
      </c>
      <c r="C1106" s="135"/>
      <c r="D1106" s="173">
        <f t="shared" si="93"/>
        <v>16.9272</v>
      </c>
      <c r="E1106" s="135">
        <v>81.6031578947369</v>
      </c>
      <c r="F1106" s="135"/>
      <c r="G1106" s="173">
        <f t="shared" si="94"/>
        <v>40.8015789473684</v>
      </c>
      <c r="H1106" s="135">
        <v>87.2155</v>
      </c>
      <c r="I1106" s="135"/>
      <c r="J1106" s="173">
        <f t="shared" si="95"/>
        <v>13.082325</v>
      </c>
      <c r="K1106" s="173">
        <v>80</v>
      </c>
      <c r="L1106" s="129"/>
      <c r="M1106" s="116">
        <f t="shared" si="96"/>
        <v>12</v>
      </c>
      <c r="N1106" s="116">
        <f t="shared" si="97"/>
        <v>82.8111039473685</v>
      </c>
      <c r="O1106" s="116">
        <v>29</v>
      </c>
      <c r="P1106" s="87"/>
      <c r="Q1106" s="87"/>
      <c r="R1106" s="87"/>
      <c r="S1106" s="31"/>
    </row>
    <row r="1107" spans="1:19">
      <c r="A1107" s="9" t="s">
        <v>945</v>
      </c>
      <c r="B1107" s="135">
        <v>85.892</v>
      </c>
      <c r="C1107" s="135"/>
      <c r="D1107" s="173">
        <f t="shared" si="93"/>
        <v>17.1784</v>
      </c>
      <c r="E1107" s="135">
        <v>80.53</v>
      </c>
      <c r="F1107" s="135"/>
      <c r="G1107" s="173">
        <f t="shared" si="94"/>
        <v>40.265</v>
      </c>
      <c r="H1107" s="135">
        <v>86.21</v>
      </c>
      <c r="I1107" s="135"/>
      <c r="J1107" s="173">
        <f t="shared" si="95"/>
        <v>12.9315</v>
      </c>
      <c r="K1107" s="173">
        <v>80</v>
      </c>
      <c r="L1107" s="129"/>
      <c r="M1107" s="116">
        <f t="shared" si="96"/>
        <v>12</v>
      </c>
      <c r="N1107" s="116">
        <f t="shared" si="97"/>
        <v>82.3749</v>
      </c>
      <c r="O1107" s="116">
        <v>30</v>
      </c>
      <c r="P1107" s="87"/>
      <c r="Q1107" s="87"/>
      <c r="R1107" s="87"/>
      <c r="S1107" s="31"/>
    </row>
    <row r="1108" spans="1:19">
      <c r="A1108" s="9" t="s">
        <v>946</v>
      </c>
      <c r="B1108" s="135">
        <v>78.994</v>
      </c>
      <c r="C1108" s="135"/>
      <c r="D1108" s="173">
        <f t="shared" si="93"/>
        <v>15.7988</v>
      </c>
      <c r="E1108" s="135">
        <v>77.854705882353</v>
      </c>
      <c r="F1108" s="135"/>
      <c r="G1108" s="173">
        <f t="shared" si="94"/>
        <v>38.9273529411765</v>
      </c>
      <c r="H1108" s="135">
        <v>88.3303333333333</v>
      </c>
      <c r="I1108" s="135">
        <v>7</v>
      </c>
      <c r="J1108" s="173">
        <f t="shared" si="95"/>
        <v>14.29955</v>
      </c>
      <c r="K1108" s="173">
        <v>80</v>
      </c>
      <c r="L1108" s="129">
        <v>8</v>
      </c>
      <c r="M1108" s="116">
        <f t="shared" si="96"/>
        <v>13.2</v>
      </c>
      <c r="N1108" s="116">
        <f t="shared" si="97"/>
        <v>82.2257029411765</v>
      </c>
      <c r="O1108" s="116">
        <v>31</v>
      </c>
      <c r="P1108" s="87"/>
      <c r="Q1108" s="87"/>
      <c r="R1108" s="87"/>
      <c r="S1108" s="31"/>
    </row>
    <row r="1109" spans="1:19">
      <c r="A1109" s="9" t="s">
        <v>947</v>
      </c>
      <c r="B1109" s="173">
        <v>86.674</v>
      </c>
      <c r="C1109" s="173"/>
      <c r="D1109" s="173">
        <f t="shared" si="93"/>
        <v>17.3348</v>
      </c>
      <c r="E1109" s="173">
        <v>80.803125</v>
      </c>
      <c r="F1109" s="173"/>
      <c r="G1109" s="173">
        <f t="shared" si="94"/>
        <v>40.4015625</v>
      </c>
      <c r="H1109" s="173">
        <v>81.5941666666667</v>
      </c>
      <c r="I1109" s="173"/>
      <c r="J1109" s="173">
        <f t="shared" si="95"/>
        <v>12.239125</v>
      </c>
      <c r="K1109" s="173">
        <v>80</v>
      </c>
      <c r="L1109" s="116"/>
      <c r="M1109" s="116">
        <f t="shared" si="96"/>
        <v>12</v>
      </c>
      <c r="N1109" s="116">
        <f t="shared" si="97"/>
        <v>81.9754875</v>
      </c>
      <c r="O1109" s="116">
        <v>32</v>
      </c>
      <c r="P1109" s="87"/>
      <c r="Q1109" s="87"/>
      <c r="R1109" s="87"/>
      <c r="S1109" s="31"/>
    </row>
    <row r="1110" spans="1:19">
      <c r="A1110" s="9" t="s">
        <v>948</v>
      </c>
      <c r="B1110" s="135">
        <v>84.226</v>
      </c>
      <c r="C1110" s="135"/>
      <c r="D1110" s="173">
        <f t="shared" si="93"/>
        <v>16.8452</v>
      </c>
      <c r="E1110" s="135">
        <v>80.6447368421052</v>
      </c>
      <c r="F1110" s="135"/>
      <c r="G1110" s="173">
        <f t="shared" si="94"/>
        <v>40.3223684210526</v>
      </c>
      <c r="H1110" s="135">
        <v>84.3756666666667</v>
      </c>
      <c r="I1110" s="135"/>
      <c r="J1110" s="173">
        <f t="shared" si="95"/>
        <v>12.65635</v>
      </c>
      <c r="K1110" s="173">
        <v>80</v>
      </c>
      <c r="L1110" s="129"/>
      <c r="M1110" s="116">
        <f t="shared" si="96"/>
        <v>12</v>
      </c>
      <c r="N1110" s="116">
        <f t="shared" si="97"/>
        <v>81.8239184210526</v>
      </c>
      <c r="O1110" s="116">
        <v>33</v>
      </c>
      <c r="P1110" s="87"/>
      <c r="Q1110" s="87"/>
      <c r="R1110" s="87"/>
      <c r="S1110" s="31"/>
    </row>
    <row r="1111" spans="1:19">
      <c r="A1111" s="4" t="s">
        <v>949</v>
      </c>
      <c r="B1111" s="173">
        <v>81.874</v>
      </c>
      <c r="C1111" s="173"/>
      <c r="D1111" s="173">
        <f t="shared" si="93"/>
        <v>16.3748</v>
      </c>
      <c r="E1111" s="173">
        <v>79.0105263157895</v>
      </c>
      <c r="F1111" s="173"/>
      <c r="G1111" s="173">
        <f t="shared" si="94"/>
        <v>39.5052631578948</v>
      </c>
      <c r="H1111" s="173">
        <v>91.8186666666667</v>
      </c>
      <c r="I1111" s="173"/>
      <c r="J1111" s="173">
        <f t="shared" si="95"/>
        <v>13.7728</v>
      </c>
      <c r="K1111" s="173">
        <v>80</v>
      </c>
      <c r="L1111" s="116"/>
      <c r="M1111" s="116">
        <f t="shared" si="96"/>
        <v>12</v>
      </c>
      <c r="N1111" s="116">
        <f t="shared" si="97"/>
        <v>81.6528631578948</v>
      </c>
      <c r="O1111" s="116">
        <v>34</v>
      </c>
      <c r="P1111" s="87"/>
      <c r="Q1111" s="87"/>
      <c r="R1111" s="87"/>
      <c r="S1111" s="31"/>
    </row>
    <row r="1112" spans="1:19">
      <c r="A1112" s="9" t="s">
        <v>950</v>
      </c>
      <c r="B1112" s="173">
        <v>83.306</v>
      </c>
      <c r="C1112" s="173"/>
      <c r="D1112" s="173">
        <f t="shared" si="93"/>
        <v>16.6612</v>
      </c>
      <c r="E1112" s="173">
        <v>80.3</v>
      </c>
      <c r="F1112" s="173"/>
      <c r="G1112" s="173">
        <f t="shared" si="94"/>
        <v>40.15</v>
      </c>
      <c r="H1112" s="173">
        <v>84.4201666666667</v>
      </c>
      <c r="I1112" s="173"/>
      <c r="J1112" s="173">
        <f t="shared" si="95"/>
        <v>12.663025</v>
      </c>
      <c r="K1112" s="173">
        <v>80</v>
      </c>
      <c r="L1112" s="116"/>
      <c r="M1112" s="116">
        <f t="shared" si="96"/>
        <v>12</v>
      </c>
      <c r="N1112" s="116">
        <f t="shared" si="97"/>
        <v>81.474225</v>
      </c>
      <c r="O1112" s="116">
        <v>35</v>
      </c>
      <c r="P1112" s="87"/>
      <c r="Q1112" s="87"/>
      <c r="R1112" s="87"/>
      <c r="S1112" s="31"/>
    </row>
    <row r="1113" spans="1:19">
      <c r="A1113" s="9" t="s">
        <v>951</v>
      </c>
      <c r="B1113" s="173">
        <v>82.172</v>
      </c>
      <c r="C1113" s="173"/>
      <c r="D1113" s="173">
        <f t="shared" si="93"/>
        <v>16.4344</v>
      </c>
      <c r="E1113" s="173">
        <v>79.3631578947368</v>
      </c>
      <c r="F1113" s="173"/>
      <c r="G1113" s="173">
        <f t="shared" si="94"/>
        <v>39.6815789473684</v>
      </c>
      <c r="H1113" s="173">
        <v>87.7196666666667</v>
      </c>
      <c r="I1113" s="173"/>
      <c r="J1113" s="173">
        <f t="shared" si="95"/>
        <v>13.15795</v>
      </c>
      <c r="K1113" s="173">
        <v>80</v>
      </c>
      <c r="L1113" s="116"/>
      <c r="M1113" s="116">
        <f t="shared" si="96"/>
        <v>12</v>
      </c>
      <c r="N1113" s="116">
        <f t="shared" si="97"/>
        <v>81.2739289473684</v>
      </c>
      <c r="O1113" s="116">
        <v>36</v>
      </c>
      <c r="P1113" s="87"/>
      <c r="Q1113" s="87"/>
      <c r="R1113" s="87"/>
      <c r="S1113" s="31"/>
    </row>
    <row r="1114" spans="1:19">
      <c r="A1114" s="9" t="s">
        <v>952</v>
      </c>
      <c r="B1114" s="135">
        <v>82.404</v>
      </c>
      <c r="C1114" s="135"/>
      <c r="D1114" s="173">
        <f t="shared" si="93"/>
        <v>16.4808</v>
      </c>
      <c r="E1114" s="135">
        <v>78.5542105263158</v>
      </c>
      <c r="F1114" s="135"/>
      <c r="G1114" s="173">
        <f t="shared" si="94"/>
        <v>39.2771052631579</v>
      </c>
      <c r="H1114" s="135">
        <v>85.9676666666667</v>
      </c>
      <c r="I1114" s="135"/>
      <c r="J1114" s="173">
        <f t="shared" si="95"/>
        <v>12.89515</v>
      </c>
      <c r="K1114" s="173">
        <v>80</v>
      </c>
      <c r="L1114" s="129"/>
      <c r="M1114" s="116">
        <f t="shared" si="96"/>
        <v>12</v>
      </c>
      <c r="N1114" s="116">
        <f t="shared" si="97"/>
        <v>80.6530552631579</v>
      </c>
      <c r="O1114" s="116">
        <v>37</v>
      </c>
      <c r="P1114" s="87"/>
      <c r="Q1114" s="87"/>
      <c r="R1114" s="87"/>
      <c r="S1114" s="31"/>
    </row>
    <row r="1115" spans="1:19">
      <c r="A1115" s="9" t="s">
        <v>953</v>
      </c>
      <c r="B1115" s="135">
        <v>80.22</v>
      </c>
      <c r="C1115" s="135"/>
      <c r="D1115" s="173">
        <f t="shared" si="93"/>
        <v>16.044</v>
      </c>
      <c r="E1115" s="135">
        <v>79.7226315789474</v>
      </c>
      <c r="F1115" s="135"/>
      <c r="G1115" s="173">
        <f t="shared" si="94"/>
        <v>39.8613157894737</v>
      </c>
      <c r="H1115" s="135">
        <v>84.1683333333333</v>
      </c>
      <c r="I1115" s="135"/>
      <c r="J1115" s="173">
        <f t="shared" si="95"/>
        <v>12.62525</v>
      </c>
      <c r="K1115" s="173">
        <v>80</v>
      </c>
      <c r="L1115" s="129"/>
      <c r="M1115" s="116">
        <f t="shared" si="96"/>
        <v>12</v>
      </c>
      <c r="N1115" s="116">
        <f t="shared" si="97"/>
        <v>80.5305657894737</v>
      </c>
      <c r="O1115" s="116">
        <v>38</v>
      </c>
      <c r="P1115" s="87"/>
      <c r="Q1115" s="87"/>
      <c r="R1115" s="87"/>
      <c r="S1115" s="31"/>
    </row>
    <row r="1116" spans="1:19">
      <c r="A1116" s="4" t="s">
        <v>954</v>
      </c>
      <c r="B1116" s="135">
        <v>80.764</v>
      </c>
      <c r="C1116" s="135"/>
      <c r="D1116" s="173">
        <f t="shared" si="93"/>
        <v>16.1528</v>
      </c>
      <c r="E1116" s="135">
        <v>78.8984210526316</v>
      </c>
      <c r="F1116" s="135"/>
      <c r="G1116" s="173">
        <f t="shared" si="94"/>
        <v>39.4492105263158</v>
      </c>
      <c r="H1116" s="135">
        <v>86.0563333333333</v>
      </c>
      <c r="I1116" s="135"/>
      <c r="J1116" s="173">
        <f t="shared" si="95"/>
        <v>12.90845</v>
      </c>
      <c r="K1116" s="173">
        <v>80</v>
      </c>
      <c r="L1116" s="129"/>
      <c r="M1116" s="116">
        <f t="shared" si="96"/>
        <v>12</v>
      </c>
      <c r="N1116" s="116">
        <f t="shared" si="97"/>
        <v>80.5104605263158</v>
      </c>
      <c r="O1116" s="116">
        <v>39</v>
      </c>
      <c r="P1116" s="87"/>
      <c r="Q1116" s="87"/>
      <c r="R1116" s="87"/>
      <c r="S1116" s="31"/>
    </row>
    <row r="1117" spans="1:19">
      <c r="A1117" s="9" t="s">
        <v>955</v>
      </c>
      <c r="B1117" s="135">
        <v>83.262</v>
      </c>
      <c r="C1117" s="135"/>
      <c r="D1117" s="173">
        <f t="shared" si="93"/>
        <v>16.6524</v>
      </c>
      <c r="E1117" s="135">
        <v>76.5547058823529</v>
      </c>
      <c r="F1117" s="135"/>
      <c r="G1117" s="173">
        <f t="shared" si="94"/>
        <v>38.2773529411765</v>
      </c>
      <c r="H1117" s="135">
        <v>88.7078333333333</v>
      </c>
      <c r="I1117" s="135"/>
      <c r="J1117" s="173">
        <f t="shared" si="95"/>
        <v>13.306175</v>
      </c>
      <c r="K1117" s="173">
        <v>80</v>
      </c>
      <c r="L1117" s="129"/>
      <c r="M1117" s="116">
        <f t="shared" si="96"/>
        <v>12</v>
      </c>
      <c r="N1117" s="116">
        <f t="shared" si="97"/>
        <v>80.2359279411764</v>
      </c>
      <c r="O1117" s="116">
        <v>40</v>
      </c>
      <c r="P1117" s="87"/>
      <c r="Q1117" s="87"/>
      <c r="R1117" s="87"/>
      <c r="S1117" s="31"/>
    </row>
    <row r="1118" spans="1:19">
      <c r="A1118" s="4" t="s">
        <v>956</v>
      </c>
      <c r="B1118" s="135">
        <v>79.058</v>
      </c>
      <c r="C1118" s="135"/>
      <c r="D1118" s="173">
        <f t="shared" si="93"/>
        <v>15.8116</v>
      </c>
      <c r="E1118" s="135">
        <v>76.6364705882353</v>
      </c>
      <c r="F1118" s="135"/>
      <c r="G1118" s="173">
        <f t="shared" si="94"/>
        <v>38.3182352941176</v>
      </c>
      <c r="H1118" s="135">
        <v>82.3625</v>
      </c>
      <c r="I1118" s="135"/>
      <c r="J1118" s="173">
        <f t="shared" si="95"/>
        <v>12.354375</v>
      </c>
      <c r="K1118" s="173">
        <v>80</v>
      </c>
      <c r="L1118" s="129"/>
      <c r="M1118" s="116">
        <f t="shared" si="96"/>
        <v>12</v>
      </c>
      <c r="N1118" s="116">
        <f t="shared" si="97"/>
        <v>78.4842102941177</v>
      </c>
      <c r="O1118" s="116">
        <v>41</v>
      </c>
      <c r="P1118" s="87"/>
      <c r="Q1118" s="87"/>
      <c r="R1118" s="87"/>
      <c r="S1118" s="31"/>
    </row>
    <row r="1119" spans="1:19">
      <c r="A1119" s="4" t="s">
        <v>957</v>
      </c>
      <c r="B1119" s="135">
        <v>77.526</v>
      </c>
      <c r="C1119" s="135"/>
      <c r="D1119" s="173">
        <f t="shared" si="93"/>
        <v>15.5052</v>
      </c>
      <c r="E1119" s="135">
        <v>74.4547368421053</v>
      </c>
      <c r="F1119" s="135"/>
      <c r="G1119" s="173">
        <f t="shared" si="94"/>
        <v>37.2273684210527</v>
      </c>
      <c r="H1119" s="135">
        <v>83.7176666666667</v>
      </c>
      <c r="I1119" s="135"/>
      <c r="J1119" s="173">
        <f t="shared" si="95"/>
        <v>12.55765</v>
      </c>
      <c r="K1119" s="173">
        <v>80</v>
      </c>
      <c r="L1119" s="129"/>
      <c r="M1119" s="116">
        <f t="shared" si="96"/>
        <v>12</v>
      </c>
      <c r="N1119" s="116">
        <f t="shared" si="97"/>
        <v>77.2902184210527</v>
      </c>
      <c r="O1119" s="116">
        <v>42</v>
      </c>
      <c r="P1119" s="87"/>
      <c r="Q1119" s="87"/>
      <c r="R1119" s="87"/>
      <c r="S1119" s="31"/>
    </row>
    <row r="1120" spans="1:19">
      <c r="A1120" s="4" t="s">
        <v>958</v>
      </c>
      <c r="B1120" s="173">
        <v>79.08</v>
      </c>
      <c r="C1120" s="173"/>
      <c r="D1120" s="173">
        <f t="shared" si="93"/>
        <v>15.816</v>
      </c>
      <c r="E1120" s="173">
        <v>71.9455555555556</v>
      </c>
      <c r="F1120" s="173"/>
      <c r="G1120" s="173">
        <f t="shared" si="94"/>
        <v>35.9727777777778</v>
      </c>
      <c r="H1120" s="173">
        <v>88.3265</v>
      </c>
      <c r="I1120" s="173"/>
      <c r="J1120" s="173">
        <f t="shared" si="95"/>
        <v>13.248975</v>
      </c>
      <c r="K1120" s="173">
        <v>80</v>
      </c>
      <c r="L1120" s="116"/>
      <c r="M1120" s="116">
        <f t="shared" si="96"/>
        <v>12</v>
      </c>
      <c r="N1120" s="116">
        <f t="shared" si="97"/>
        <v>77.0377527777778</v>
      </c>
      <c r="O1120" s="116">
        <v>43</v>
      </c>
      <c r="P1120" s="87"/>
      <c r="Q1120" s="87"/>
      <c r="R1120" s="87"/>
      <c r="S1120" s="31"/>
    </row>
    <row r="1121" spans="1:19">
      <c r="A1121" s="9" t="s">
        <v>959</v>
      </c>
      <c r="B1121" s="135">
        <v>69.952</v>
      </c>
      <c r="C1121" s="135"/>
      <c r="D1121" s="173">
        <f t="shared" si="93"/>
        <v>13.9904</v>
      </c>
      <c r="E1121" s="135">
        <v>74.3021052631579</v>
      </c>
      <c r="F1121" s="135"/>
      <c r="G1121" s="173">
        <f t="shared" si="94"/>
        <v>37.1510526315789</v>
      </c>
      <c r="H1121" s="135">
        <v>78.6026666666667</v>
      </c>
      <c r="I1121" s="135"/>
      <c r="J1121" s="173">
        <f t="shared" si="95"/>
        <v>11.7904</v>
      </c>
      <c r="K1121" s="173">
        <v>80</v>
      </c>
      <c r="L1121" s="129"/>
      <c r="M1121" s="116">
        <f t="shared" si="96"/>
        <v>12</v>
      </c>
      <c r="N1121" s="116">
        <f t="shared" si="97"/>
        <v>74.9318526315789</v>
      </c>
      <c r="O1121" s="116">
        <v>44</v>
      </c>
      <c r="P1121" s="87"/>
      <c r="Q1121" s="87"/>
      <c r="R1121" s="87"/>
      <c r="S1121" s="31"/>
    </row>
    <row r="1122" spans="1:19">
      <c r="A1122" s="4" t="s">
        <v>960</v>
      </c>
      <c r="B1122" s="173">
        <v>75.532</v>
      </c>
      <c r="C1122" s="173"/>
      <c r="D1122" s="173">
        <f t="shared" si="93"/>
        <v>15.1064</v>
      </c>
      <c r="E1122" s="173">
        <v>69.596875</v>
      </c>
      <c r="F1122" s="173"/>
      <c r="G1122" s="173">
        <f t="shared" si="94"/>
        <v>34.7984375</v>
      </c>
      <c r="H1122" s="173">
        <v>85.3393333333333</v>
      </c>
      <c r="I1122" s="173"/>
      <c r="J1122" s="173">
        <f t="shared" si="95"/>
        <v>12.8009</v>
      </c>
      <c r="K1122" s="173">
        <v>80</v>
      </c>
      <c r="L1122" s="116"/>
      <c r="M1122" s="116">
        <f t="shared" si="96"/>
        <v>12</v>
      </c>
      <c r="N1122" s="116">
        <f t="shared" si="97"/>
        <v>74.7057375</v>
      </c>
      <c r="O1122" s="116">
        <v>45</v>
      </c>
      <c r="P1122" s="87"/>
      <c r="Q1122" s="87"/>
      <c r="R1122" s="87"/>
      <c r="S1122" s="31"/>
    </row>
    <row r="1123" spans="1:19">
      <c r="A1123" s="4" t="s">
        <v>961</v>
      </c>
      <c r="B1123" s="135">
        <v>61.138</v>
      </c>
      <c r="C1123" s="135"/>
      <c r="D1123" s="173">
        <f t="shared" si="93"/>
        <v>12.2276</v>
      </c>
      <c r="E1123" s="135">
        <v>63.0478947368421</v>
      </c>
      <c r="F1123" s="135"/>
      <c r="G1123" s="173">
        <f t="shared" si="94"/>
        <v>31.5239473684211</v>
      </c>
      <c r="H1123" s="135">
        <v>74.9126666666667</v>
      </c>
      <c r="I1123" s="135"/>
      <c r="J1123" s="173">
        <f t="shared" si="95"/>
        <v>11.2369</v>
      </c>
      <c r="K1123" s="173">
        <v>80</v>
      </c>
      <c r="L1123" s="129"/>
      <c r="M1123" s="116">
        <f t="shared" si="96"/>
        <v>12</v>
      </c>
      <c r="N1123" s="116">
        <f t="shared" si="97"/>
        <v>66.988447368421</v>
      </c>
      <c r="O1123" s="116">
        <v>46</v>
      </c>
      <c r="P1123" s="87"/>
      <c r="Q1123" s="87"/>
      <c r="R1123" s="87"/>
      <c r="S1123" s="31"/>
    </row>
    <row r="1124" spans="1:19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</row>
    <row r="1125" spans="1:19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</row>
    <row r="1126" spans="1:19">
      <c r="A1126" s="30" t="s">
        <v>962</v>
      </c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1"/>
      <c r="S1126" s="31"/>
    </row>
    <row r="1127" spans="1:19">
      <c r="A1127" s="23" t="s">
        <v>963</v>
      </c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31"/>
      <c r="S1127" s="31"/>
    </row>
    <row r="1128" spans="1:19">
      <c r="A1128" s="23" t="s">
        <v>2</v>
      </c>
      <c r="B1128" s="23" t="s">
        <v>3</v>
      </c>
      <c r="C1128" s="23"/>
      <c r="D1128" s="23"/>
      <c r="E1128" s="23" t="s">
        <v>4</v>
      </c>
      <c r="F1128" s="23"/>
      <c r="G1128" s="23"/>
      <c r="H1128" s="23" t="s">
        <v>5</v>
      </c>
      <c r="I1128" s="23"/>
      <c r="J1128" s="23"/>
      <c r="K1128" s="23" t="s">
        <v>6</v>
      </c>
      <c r="L1128" s="23"/>
      <c r="M1128" s="23"/>
      <c r="N1128" s="23" t="s">
        <v>7</v>
      </c>
      <c r="O1128" s="23" t="s">
        <v>8</v>
      </c>
      <c r="P1128" s="175" t="s">
        <v>203</v>
      </c>
      <c r="Q1128" s="189"/>
      <c r="R1128" s="190"/>
      <c r="S1128" s="191"/>
    </row>
    <row r="1129" spans="1:19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176"/>
      <c r="Q1129" s="183"/>
      <c r="R1129" s="183"/>
      <c r="S1129" s="183"/>
    </row>
    <row r="1130" spans="1:19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176"/>
      <c r="Q1130" s="185"/>
      <c r="R1130" s="185"/>
      <c r="S1130" s="185"/>
    </row>
    <row r="1131" spans="1:19">
      <c r="A1131" s="23"/>
      <c r="B1131" s="23" t="s">
        <v>12</v>
      </c>
      <c r="C1131" s="23" t="s">
        <v>13</v>
      </c>
      <c r="D1131" s="28">
        <v>0.2</v>
      </c>
      <c r="E1131" s="23" t="s">
        <v>14</v>
      </c>
      <c r="F1131" s="23" t="s">
        <v>15</v>
      </c>
      <c r="G1131" s="28">
        <v>0.5</v>
      </c>
      <c r="H1131" s="23" t="s">
        <v>12</v>
      </c>
      <c r="I1131" s="23" t="s">
        <v>13</v>
      </c>
      <c r="J1131" s="28">
        <v>0.15</v>
      </c>
      <c r="K1131" s="23" t="s">
        <v>12</v>
      </c>
      <c r="L1131" s="23" t="s">
        <v>13</v>
      </c>
      <c r="M1131" s="28">
        <v>0.15</v>
      </c>
      <c r="N1131" s="23"/>
      <c r="O1131" s="23"/>
      <c r="P1131" s="176"/>
      <c r="Q1131" s="187"/>
      <c r="R1131" s="187"/>
      <c r="S1131" s="187"/>
    </row>
    <row r="1132" spans="1:19">
      <c r="A1132" s="23"/>
      <c r="B1132" s="23"/>
      <c r="C1132" s="23"/>
      <c r="D1132" s="28"/>
      <c r="E1132" s="23"/>
      <c r="F1132" s="23" t="s">
        <v>9</v>
      </c>
      <c r="G1132" s="28"/>
      <c r="H1132" s="23"/>
      <c r="I1132" s="23"/>
      <c r="J1132" s="28"/>
      <c r="K1132" s="23"/>
      <c r="L1132" s="23"/>
      <c r="M1132" s="28"/>
      <c r="N1132" s="23"/>
      <c r="O1132" s="23"/>
      <c r="P1132" s="176"/>
      <c r="Q1132" s="183"/>
      <c r="R1132" s="183"/>
      <c r="S1132" s="183"/>
    </row>
    <row r="1133" spans="1:19">
      <c r="A1133" s="23"/>
      <c r="B1133" s="23">
        <v>80</v>
      </c>
      <c r="C1133" s="23" t="s">
        <v>18</v>
      </c>
      <c r="D1133" s="23" t="s">
        <v>19</v>
      </c>
      <c r="E1133" s="23" t="s">
        <v>20</v>
      </c>
      <c r="F1133" s="23" t="s">
        <v>18</v>
      </c>
      <c r="G1133" s="23" t="s">
        <v>19</v>
      </c>
      <c r="H1133" s="23" t="s">
        <v>20</v>
      </c>
      <c r="I1133" s="23" t="s">
        <v>18</v>
      </c>
      <c r="J1133" s="23" t="s">
        <v>19</v>
      </c>
      <c r="K1133" s="23">
        <v>80</v>
      </c>
      <c r="L1133" s="23" t="s">
        <v>21</v>
      </c>
      <c r="M1133" s="23" t="s">
        <v>19</v>
      </c>
      <c r="N1133" s="23"/>
      <c r="O1133" s="23"/>
      <c r="P1133" s="176"/>
      <c r="Q1133" s="185"/>
      <c r="R1133" s="185"/>
      <c r="S1133" s="185"/>
    </row>
    <row r="1134" spans="1:19">
      <c r="A1134" s="23"/>
      <c r="B1134" s="23" t="s">
        <v>10</v>
      </c>
      <c r="C1134" s="23"/>
      <c r="D1134" s="23"/>
      <c r="E1134" s="23"/>
      <c r="F1134" s="23"/>
      <c r="G1134" s="23"/>
      <c r="H1134" s="23"/>
      <c r="I1134" s="23"/>
      <c r="J1134" s="23"/>
      <c r="K1134" s="23" t="s">
        <v>10</v>
      </c>
      <c r="L1134" s="23"/>
      <c r="M1134" s="23"/>
      <c r="N1134" s="23"/>
      <c r="O1134" s="23"/>
      <c r="P1134" s="177"/>
      <c r="Q1134" s="187"/>
      <c r="R1134" s="187"/>
      <c r="S1134" s="187"/>
    </row>
    <row r="1135" spans="1:19">
      <c r="A1135" s="178" t="s">
        <v>964</v>
      </c>
      <c r="B1135" s="174">
        <v>90.3957142857143</v>
      </c>
      <c r="C1135" s="178">
        <v>3</v>
      </c>
      <c r="D1135" s="174">
        <f>(B1135+C1135)*0.2</f>
        <v>18.6791428571429</v>
      </c>
      <c r="E1135" s="174">
        <v>88.3463157894737</v>
      </c>
      <c r="F1135" s="178">
        <v>0</v>
      </c>
      <c r="G1135" s="174">
        <f>(E1135+F1135)*0.5</f>
        <v>44.1731578947369</v>
      </c>
      <c r="H1135" s="174">
        <v>88.26</v>
      </c>
      <c r="I1135" s="178">
        <v>7</v>
      </c>
      <c r="J1135" s="174">
        <f>(H1135+I1135)*0.15</f>
        <v>14.289</v>
      </c>
      <c r="K1135" s="178">
        <v>80</v>
      </c>
      <c r="L1135" s="178">
        <v>71</v>
      </c>
      <c r="M1135" s="174">
        <f>(K1135+L1135)*0.15</f>
        <v>22.65</v>
      </c>
      <c r="N1135" s="174">
        <f>D1135+G1135+J1135+M1135</f>
        <v>99.7913007518797</v>
      </c>
      <c r="O1135" s="178">
        <v>1</v>
      </c>
      <c r="P1135" s="188"/>
      <c r="Q1135" s="31"/>
      <c r="R1135" s="31"/>
      <c r="S1135" s="31"/>
    </row>
    <row r="1136" spans="1:19">
      <c r="A1136" s="4" t="s">
        <v>965</v>
      </c>
      <c r="B1136" s="173">
        <v>91.3571428571429</v>
      </c>
      <c r="C1136" s="116">
        <v>3</v>
      </c>
      <c r="D1136" s="174">
        <f>(B1136+C1136)*0.2</f>
        <v>18.8714285714286</v>
      </c>
      <c r="E1136" s="173">
        <v>90.5831578947368</v>
      </c>
      <c r="F1136" s="116">
        <v>0</v>
      </c>
      <c r="G1136" s="173">
        <f t="shared" ref="G1136:G1169" si="98">(E1136+F1136)*0.5</f>
        <v>45.2915789473684</v>
      </c>
      <c r="H1136" s="173">
        <v>90.17</v>
      </c>
      <c r="I1136" s="116">
        <v>4</v>
      </c>
      <c r="J1136" s="173">
        <f t="shared" ref="J1136:J1169" si="99">(H1136+I1136)*0.15</f>
        <v>14.1255</v>
      </c>
      <c r="K1136" s="116">
        <v>80</v>
      </c>
      <c r="L1136" s="116">
        <v>20</v>
      </c>
      <c r="M1136" s="173">
        <f t="shared" ref="M1136:M1169" si="100">(K1136+L1136)*0.15</f>
        <v>15</v>
      </c>
      <c r="N1136" s="173">
        <f>D1136+G1136+J1136+M1136</f>
        <v>93.288507518797</v>
      </c>
      <c r="O1136" s="116">
        <v>2</v>
      </c>
      <c r="P1136" s="23"/>
      <c r="Q1136" s="31"/>
      <c r="R1136" s="31"/>
      <c r="S1136" s="31"/>
    </row>
    <row r="1137" spans="1:19">
      <c r="A1137" s="4" t="s">
        <v>966</v>
      </c>
      <c r="B1137" s="173">
        <v>92.1971428571429</v>
      </c>
      <c r="C1137" s="116">
        <v>3</v>
      </c>
      <c r="D1137" s="174">
        <f>(B1137+C1137)*0.2</f>
        <v>19.0394285714286</v>
      </c>
      <c r="E1137" s="173">
        <v>87.9778947368421</v>
      </c>
      <c r="F1137" s="116">
        <v>0</v>
      </c>
      <c r="G1137" s="173">
        <f t="shared" si="98"/>
        <v>43.9889473684211</v>
      </c>
      <c r="H1137" s="173">
        <v>89.53</v>
      </c>
      <c r="I1137" s="116">
        <v>1</v>
      </c>
      <c r="J1137" s="173">
        <f t="shared" si="99"/>
        <v>13.5795</v>
      </c>
      <c r="K1137" s="116">
        <v>80</v>
      </c>
      <c r="L1137" s="116">
        <v>25.5</v>
      </c>
      <c r="M1137" s="173">
        <f t="shared" si="100"/>
        <v>15.825</v>
      </c>
      <c r="N1137" s="173">
        <f t="shared" ref="N1137:N1169" si="101">D1137+G1137+J1137+M1137</f>
        <v>92.4328759398496</v>
      </c>
      <c r="O1137" s="116">
        <v>3</v>
      </c>
      <c r="P1137" s="23"/>
      <c r="Q1137" s="31"/>
      <c r="R1137" s="31"/>
      <c r="S1137" s="31"/>
    </row>
    <row r="1138" spans="1:19">
      <c r="A1138" s="4" t="s">
        <v>967</v>
      </c>
      <c r="B1138" s="173">
        <v>90.7071428571429</v>
      </c>
      <c r="C1138" s="116">
        <v>0</v>
      </c>
      <c r="D1138" s="174">
        <f>(B1138+C1138)*0.2</f>
        <v>18.1414285714286</v>
      </c>
      <c r="E1138" s="173">
        <v>89.1573684210526</v>
      </c>
      <c r="F1138" s="116">
        <v>0</v>
      </c>
      <c r="G1138" s="173">
        <f t="shared" si="98"/>
        <v>44.5786842105263</v>
      </c>
      <c r="H1138" s="173">
        <v>92.6683333333333</v>
      </c>
      <c r="I1138" s="116">
        <v>0</v>
      </c>
      <c r="J1138" s="173">
        <f t="shared" si="99"/>
        <v>13.90025</v>
      </c>
      <c r="K1138" s="116">
        <v>80</v>
      </c>
      <c r="L1138" s="116">
        <v>14</v>
      </c>
      <c r="M1138" s="173">
        <f t="shared" si="100"/>
        <v>14.1</v>
      </c>
      <c r="N1138" s="173">
        <f t="shared" si="101"/>
        <v>90.7203627819549</v>
      </c>
      <c r="O1138" s="116">
        <v>4</v>
      </c>
      <c r="P1138" s="23"/>
      <c r="Q1138" s="31"/>
      <c r="R1138" s="31"/>
      <c r="S1138" s="31"/>
    </row>
    <row r="1139" spans="1:19">
      <c r="A1139" s="4" t="s">
        <v>968</v>
      </c>
      <c r="B1139" s="173">
        <v>88.9642857142857</v>
      </c>
      <c r="C1139" s="116">
        <v>0</v>
      </c>
      <c r="D1139" s="174">
        <f t="shared" ref="D1139:D1169" si="102">(B1139+C1139)*0.2</f>
        <v>17.7928571428571</v>
      </c>
      <c r="E1139" s="173">
        <v>87.4726315789474</v>
      </c>
      <c r="F1139" s="116">
        <v>0</v>
      </c>
      <c r="G1139" s="173">
        <f t="shared" si="98"/>
        <v>43.7363157894737</v>
      </c>
      <c r="H1139" s="173">
        <v>88.5033333333333</v>
      </c>
      <c r="I1139" s="116">
        <v>1</v>
      </c>
      <c r="J1139" s="173">
        <f t="shared" si="99"/>
        <v>13.4255</v>
      </c>
      <c r="K1139" s="116">
        <v>80</v>
      </c>
      <c r="L1139" s="116">
        <v>22</v>
      </c>
      <c r="M1139" s="173">
        <f t="shared" si="100"/>
        <v>15.3</v>
      </c>
      <c r="N1139" s="173">
        <f t="shared" si="101"/>
        <v>90.2546729323308</v>
      </c>
      <c r="O1139" s="116">
        <v>5</v>
      </c>
      <c r="P1139" s="23"/>
      <c r="Q1139" s="31"/>
      <c r="R1139" s="31"/>
      <c r="S1139" s="31"/>
    </row>
    <row r="1140" spans="1:19">
      <c r="A1140" s="4" t="s">
        <v>969</v>
      </c>
      <c r="B1140" s="173">
        <v>89.5271428571429</v>
      </c>
      <c r="C1140" s="116">
        <v>0</v>
      </c>
      <c r="D1140" s="174">
        <f t="shared" si="102"/>
        <v>17.9054285714286</v>
      </c>
      <c r="E1140" s="173">
        <v>87.6242105263158</v>
      </c>
      <c r="F1140" s="116">
        <v>0</v>
      </c>
      <c r="G1140" s="173">
        <f t="shared" si="98"/>
        <v>43.8121052631579</v>
      </c>
      <c r="H1140" s="173">
        <v>88.6733333333333</v>
      </c>
      <c r="I1140" s="116">
        <v>0</v>
      </c>
      <c r="J1140" s="173">
        <f t="shared" si="99"/>
        <v>13.301</v>
      </c>
      <c r="K1140" s="116">
        <v>80</v>
      </c>
      <c r="L1140" s="116">
        <v>20</v>
      </c>
      <c r="M1140" s="173">
        <f t="shared" si="100"/>
        <v>15</v>
      </c>
      <c r="N1140" s="173">
        <f t="shared" si="101"/>
        <v>90.0185338345865</v>
      </c>
      <c r="O1140" s="116">
        <v>6</v>
      </c>
      <c r="P1140" s="23"/>
      <c r="Q1140" s="31"/>
      <c r="R1140" s="31"/>
      <c r="S1140" s="31"/>
    </row>
    <row r="1141" spans="1:19">
      <c r="A1141" s="4" t="s">
        <v>970</v>
      </c>
      <c r="B1141" s="173">
        <v>90.2614285714286</v>
      </c>
      <c r="C1141" s="116">
        <v>0</v>
      </c>
      <c r="D1141" s="174">
        <f t="shared" si="102"/>
        <v>18.0522857142857</v>
      </c>
      <c r="E1141" s="173">
        <v>87.3778947368421</v>
      </c>
      <c r="F1141" s="116">
        <v>0</v>
      </c>
      <c r="G1141" s="173">
        <f t="shared" si="98"/>
        <v>43.688947368421</v>
      </c>
      <c r="H1141" s="173">
        <v>88.1266666666667</v>
      </c>
      <c r="I1141" s="116">
        <v>0</v>
      </c>
      <c r="J1141" s="173">
        <f t="shared" si="99"/>
        <v>13.219</v>
      </c>
      <c r="K1141" s="116">
        <v>80</v>
      </c>
      <c r="L1141" s="116">
        <v>17</v>
      </c>
      <c r="M1141" s="173">
        <f t="shared" si="100"/>
        <v>14.55</v>
      </c>
      <c r="N1141" s="173">
        <f t="shared" si="101"/>
        <v>89.5102330827068</v>
      </c>
      <c r="O1141" s="116">
        <v>7</v>
      </c>
      <c r="P1141" s="23"/>
      <c r="Q1141" s="31"/>
      <c r="R1141" s="31"/>
      <c r="S1141" s="31"/>
    </row>
    <row r="1142" spans="1:19">
      <c r="A1142" s="4" t="s">
        <v>971</v>
      </c>
      <c r="B1142" s="135">
        <v>89.8442857142857</v>
      </c>
      <c r="C1142" s="129">
        <v>0</v>
      </c>
      <c r="D1142" s="174">
        <f t="shared" si="102"/>
        <v>17.9688571428571</v>
      </c>
      <c r="E1142" s="135">
        <v>86.7278947368421</v>
      </c>
      <c r="F1142" s="129">
        <v>0</v>
      </c>
      <c r="G1142" s="173">
        <f t="shared" si="98"/>
        <v>43.3639473684211</v>
      </c>
      <c r="H1142" s="135">
        <v>88.38</v>
      </c>
      <c r="I1142" s="129">
        <v>1</v>
      </c>
      <c r="J1142" s="173">
        <f t="shared" si="99"/>
        <v>13.407</v>
      </c>
      <c r="K1142" s="116">
        <v>80</v>
      </c>
      <c r="L1142" s="129">
        <v>17</v>
      </c>
      <c r="M1142" s="173">
        <f t="shared" si="100"/>
        <v>14.55</v>
      </c>
      <c r="N1142" s="173">
        <f t="shared" si="101"/>
        <v>89.2898045112782</v>
      </c>
      <c r="O1142" s="116">
        <v>8</v>
      </c>
      <c r="P1142" s="30"/>
      <c r="Q1142" s="31"/>
      <c r="R1142" s="31"/>
      <c r="S1142" s="31"/>
    </row>
    <row r="1143" spans="1:19">
      <c r="A1143" s="4" t="s">
        <v>972</v>
      </c>
      <c r="B1143" s="173">
        <v>90.1971428571429</v>
      </c>
      <c r="C1143" s="116">
        <v>0</v>
      </c>
      <c r="D1143" s="174">
        <f t="shared" si="102"/>
        <v>18.0394285714286</v>
      </c>
      <c r="E1143" s="173">
        <v>88.4694736842105</v>
      </c>
      <c r="F1143" s="116">
        <v>0</v>
      </c>
      <c r="G1143" s="173">
        <f t="shared" si="98"/>
        <v>44.2347368421052</v>
      </c>
      <c r="H1143" s="173">
        <v>89.7166666666667</v>
      </c>
      <c r="I1143" s="116">
        <v>0</v>
      </c>
      <c r="J1143" s="173">
        <f t="shared" si="99"/>
        <v>13.4575</v>
      </c>
      <c r="K1143" s="116">
        <v>80</v>
      </c>
      <c r="L1143" s="116">
        <v>10</v>
      </c>
      <c r="M1143" s="173">
        <f t="shared" si="100"/>
        <v>13.5</v>
      </c>
      <c r="N1143" s="173">
        <f t="shared" si="101"/>
        <v>89.2316654135338</v>
      </c>
      <c r="O1143" s="116">
        <v>9</v>
      </c>
      <c r="P1143" s="23"/>
      <c r="Q1143" s="31"/>
      <c r="R1143" s="31"/>
      <c r="S1143" s="31"/>
    </row>
    <row r="1144" spans="1:19">
      <c r="A1144" s="4" t="s">
        <v>973</v>
      </c>
      <c r="B1144" s="135">
        <v>89.8585714285714</v>
      </c>
      <c r="C1144" s="129">
        <v>0</v>
      </c>
      <c r="D1144" s="174">
        <f t="shared" si="102"/>
        <v>17.9717142857143</v>
      </c>
      <c r="E1144" s="135">
        <v>85.9889473684211</v>
      </c>
      <c r="F1144" s="129">
        <v>0</v>
      </c>
      <c r="G1144" s="173">
        <f t="shared" si="98"/>
        <v>42.9944736842105</v>
      </c>
      <c r="H1144" s="135">
        <v>91.3166666666667</v>
      </c>
      <c r="I1144" s="129">
        <v>0</v>
      </c>
      <c r="J1144" s="173">
        <f t="shared" si="99"/>
        <v>13.6975</v>
      </c>
      <c r="K1144" s="116">
        <v>80</v>
      </c>
      <c r="L1144" s="129">
        <v>16</v>
      </c>
      <c r="M1144" s="173">
        <f t="shared" si="100"/>
        <v>14.4</v>
      </c>
      <c r="N1144" s="173">
        <f t="shared" si="101"/>
        <v>89.0636879699248</v>
      </c>
      <c r="O1144" s="116">
        <v>10</v>
      </c>
      <c r="P1144" s="30"/>
      <c r="Q1144" s="31"/>
      <c r="R1144" s="31"/>
      <c r="S1144" s="31"/>
    </row>
    <row r="1145" spans="1:19">
      <c r="A1145" s="4" t="s">
        <v>974</v>
      </c>
      <c r="B1145" s="173">
        <v>90.1428571428571</v>
      </c>
      <c r="C1145" s="116">
        <v>0</v>
      </c>
      <c r="D1145" s="174">
        <f t="shared" si="102"/>
        <v>18.0285714285714</v>
      </c>
      <c r="E1145" s="173">
        <v>87.2636842105263</v>
      </c>
      <c r="F1145" s="116">
        <v>0</v>
      </c>
      <c r="G1145" s="173">
        <f t="shared" si="98"/>
        <v>43.6318421052632</v>
      </c>
      <c r="H1145" s="173">
        <v>86.1833333333333</v>
      </c>
      <c r="I1145" s="116">
        <v>3</v>
      </c>
      <c r="J1145" s="173">
        <f t="shared" si="99"/>
        <v>13.3775</v>
      </c>
      <c r="K1145" s="116">
        <v>80</v>
      </c>
      <c r="L1145" s="116">
        <v>12</v>
      </c>
      <c r="M1145" s="173">
        <f t="shared" si="100"/>
        <v>13.8</v>
      </c>
      <c r="N1145" s="173">
        <f t="shared" si="101"/>
        <v>88.8379135338346</v>
      </c>
      <c r="O1145" s="116">
        <v>11</v>
      </c>
      <c r="P1145" s="23"/>
      <c r="Q1145" s="31"/>
      <c r="R1145" s="31"/>
      <c r="S1145" s="31"/>
    </row>
    <row r="1146" spans="1:19">
      <c r="A1146" s="4" t="s">
        <v>975</v>
      </c>
      <c r="B1146" s="173">
        <v>90.1671428571429</v>
      </c>
      <c r="C1146" s="116">
        <v>0</v>
      </c>
      <c r="D1146" s="174">
        <f t="shared" si="102"/>
        <v>18.0334285714286</v>
      </c>
      <c r="E1146" s="173">
        <v>87.6105263157895</v>
      </c>
      <c r="F1146" s="116">
        <v>0</v>
      </c>
      <c r="G1146" s="173">
        <f t="shared" si="98"/>
        <v>43.8052631578947</v>
      </c>
      <c r="H1146" s="173">
        <v>87.5633333333333</v>
      </c>
      <c r="I1146" s="116">
        <v>0</v>
      </c>
      <c r="J1146" s="173">
        <f t="shared" si="99"/>
        <v>13.1345</v>
      </c>
      <c r="K1146" s="116">
        <v>80</v>
      </c>
      <c r="L1146" s="116">
        <v>12</v>
      </c>
      <c r="M1146" s="173">
        <f t="shared" si="100"/>
        <v>13.8</v>
      </c>
      <c r="N1146" s="173">
        <f t="shared" si="101"/>
        <v>88.7731917293233</v>
      </c>
      <c r="O1146" s="116">
        <v>12</v>
      </c>
      <c r="P1146" s="23"/>
      <c r="Q1146" s="31"/>
      <c r="R1146" s="31"/>
      <c r="S1146" s="31"/>
    </row>
    <row r="1147" spans="1:19">
      <c r="A1147" s="4" t="s">
        <v>976</v>
      </c>
      <c r="B1147" s="135">
        <v>89.8585714285714</v>
      </c>
      <c r="C1147" s="129">
        <v>0</v>
      </c>
      <c r="D1147" s="174">
        <f t="shared" si="102"/>
        <v>17.9717142857143</v>
      </c>
      <c r="E1147" s="135">
        <v>86.9584210526316</v>
      </c>
      <c r="F1147" s="129">
        <v>0</v>
      </c>
      <c r="G1147" s="173">
        <f t="shared" si="98"/>
        <v>43.4792105263158</v>
      </c>
      <c r="H1147" s="135">
        <v>86.6766666666667</v>
      </c>
      <c r="I1147" s="129">
        <v>1</v>
      </c>
      <c r="J1147" s="173">
        <f t="shared" si="99"/>
        <v>13.1515</v>
      </c>
      <c r="K1147" s="116">
        <v>80</v>
      </c>
      <c r="L1147" s="129">
        <v>14</v>
      </c>
      <c r="M1147" s="173">
        <f t="shared" si="100"/>
        <v>14.1</v>
      </c>
      <c r="N1147" s="173">
        <f t="shared" si="101"/>
        <v>88.7024248120301</v>
      </c>
      <c r="O1147" s="116">
        <v>13</v>
      </c>
      <c r="P1147" s="30"/>
      <c r="Q1147" s="31"/>
      <c r="R1147" s="31"/>
      <c r="S1147" s="31"/>
    </row>
    <row r="1148" spans="1:19">
      <c r="A1148" s="4" t="s">
        <v>977</v>
      </c>
      <c r="B1148" s="173">
        <v>87.8914285714286</v>
      </c>
      <c r="C1148" s="116">
        <v>0</v>
      </c>
      <c r="D1148" s="174">
        <f t="shared" si="102"/>
        <v>17.5782857142857</v>
      </c>
      <c r="E1148" s="173">
        <v>87.6815789473684</v>
      </c>
      <c r="F1148" s="116">
        <v>0</v>
      </c>
      <c r="G1148" s="173">
        <f t="shared" si="98"/>
        <v>43.8407894736842</v>
      </c>
      <c r="H1148" s="173">
        <v>89.0233333333333</v>
      </c>
      <c r="I1148" s="116">
        <v>0</v>
      </c>
      <c r="J1148" s="173">
        <f t="shared" si="99"/>
        <v>13.3535</v>
      </c>
      <c r="K1148" s="116">
        <v>80</v>
      </c>
      <c r="L1148" s="116">
        <v>8</v>
      </c>
      <c r="M1148" s="173">
        <f t="shared" si="100"/>
        <v>13.2</v>
      </c>
      <c r="N1148" s="173">
        <f t="shared" si="101"/>
        <v>87.9725751879699</v>
      </c>
      <c r="O1148" s="116">
        <v>14</v>
      </c>
      <c r="P1148" s="23"/>
      <c r="Q1148" s="31"/>
      <c r="R1148" s="31"/>
      <c r="S1148" s="31"/>
    </row>
    <row r="1149" spans="1:19">
      <c r="A1149" s="4" t="s">
        <v>978</v>
      </c>
      <c r="B1149" s="135">
        <v>85.6985714285714</v>
      </c>
      <c r="C1149" s="129">
        <v>0</v>
      </c>
      <c r="D1149" s="174">
        <f t="shared" si="102"/>
        <v>17.1397142857143</v>
      </c>
      <c r="E1149" s="135">
        <v>85.1126315789474</v>
      </c>
      <c r="F1149" s="129">
        <v>0</v>
      </c>
      <c r="G1149" s="173">
        <f t="shared" si="98"/>
        <v>42.5563157894737</v>
      </c>
      <c r="H1149" s="135">
        <v>88.12</v>
      </c>
      <c r="I1149" s="129">
        <v>3</v>
      </c>
      <c r="J1149" s="173">
        <f t="shared" si="99"/>
        <v>13.668</v>
      </c>
      <c r="K1149" s="116">
        <v>80</v>
      </c>
      <c r="L1149" s="129">
        <v>16</v>
      </c>
      <c r="M1149" s="173">
        <f t="shared" si="100"/>
        <v>14.4</v>
      </c>
      <c r="N1149" s="173">
        <f t="shared" si="101"/>
        <v>87.764030075188</v>
      </c>
      <c r="O1149" s="116">
        <v>15</v>
      </c>
      <c r="P1149" s="30"/>
      <c r="Q1149" s="31"/>
      <c r="R1149" s="31"/>
      <c r="S1149" s="31"/>
    </row>
    <row r="1150" spans="1:19">
      <c r="A1150" s="4" t="s">
        <v>979</v>
      </c>
      <c r="B1150" s="173">
        <v>84.4042857142857</v>
      </c>
      <c r="C1150" s="116">
        <v>0</v>
      </c>
      <c r="D1150" s="174">
        <f t="shared" si="102"/>
        <v>16.8808571428571</v>
      </c>
      <c r="E1150" s="173">
        <v>88.6289473684211</v>
      </c>
      <c r="F1150" s="116">
        <v>0</v>
      </c>
      <c r="G1150" s="173">
        <f t="shared" si="98"/>
        <v>44.3144736842105</v>
      </c>
      <c r="H1150" s="173">
        <v>89.37</v>
      </c>
      <c r="I1150" s="116">
        <v>1</v>
      </c>
      <c r="J1150" s="173">
        <f t="shared" si="99"/>
        <v>13.5555</v>
      </c>
      <c r="K1150" s="116">
        <v>80</v>
      </c>
      <c r="L1150" s="116">
        <v>6</v>
      </c>
      <c r="M1150" s="173">
        <f t="shared" si="100"/>
        <v>12.9</v>
      </c>
      <c r="N1150" s="173">
        <f t="shared" si="101"/>
        <v>87.6508308270677</v>
      </c>
      <c r="O1150" s="116">
        <v>16</v>
      </c>
      <c r="P1150" s="23"/>
      <c r="Q1150" s="31"/>
      <c r="R1150" s="31"/>
      <c r="S1150" s="31"/>
    </row>
    <row r="1151" spans="1:19">
      <c r="A1151" s="4" t="s">
        <v>980</v>
      </c>
      <c r="B1151" s="135">
        <v>86.1242857142857</v>
      </c>
      <c r="C1151" s="129">
        <v>0</v>
      </c>
      <c r="D1151" s="174">
        <f t="shared" si="102"/>
        <v>17.2248571428571</v>
      </c>
      <c r="E1151" s="135">
        <v>86.4426315789474</v>
      </c>
      <c r="F1151" s="129">
        <v>0</v>
      </c>
      <c r="G1151" s="173">
        <f t="shared" si="98"/>
        <v>43.2213157894737</v>
      </c>
      <c r="H1151" s="135">
        <v>87.9266666666667</v>
      </c>
      <c r="I1151" s="129">
        <v>0</v>
      </c>
      <c r="J1151" s="173">
        <f t="shared" si="99"/>
        <v>13.189</v>
      </c>
      <c r="K1151" s="116">
        <v>80</v>
      </c>
      <c r="L1151" s="129">
        <v>8</v>
      </c>
      <c r="M1151" s="173">
        <f t="shared" si="100"/>
        <v>13.2</v>
      </c>
      <c r="N1151" s="173">
        <f t="shared" si="101"/>
        <v>86.8351729323308</v>
      </c>
      <c r="O1151" s="116">
        <v>17</v>
      </c>
      <c r="P1151" s="30"/>
      <c r="Q1151" s="31"/>
      <c r="R1151" s="31"/>
      <c r="S1151" s="31"/>
    </row>
    <row r="1152" spans="1:19">
      <c r="A1152" s="4" t="s">
        <v>981</v>
      </c>
      <c r="B1152" s="135">
        <v>85.3257142857143</v>
      </c>
      <c r="C1152" s="129">
        <v>0</v>
      </c>
      <c r="D1152" s="174">
        <f t="shared" si="102"/>
        <v>17.0651428571429</v>
      </c>
      <c r="E1152" s="135">
        <v>86.12</v>
      </c>
      <c r="F1152" s="129">
        <v>0</v>
      </c>
      <c r="G1152" s="173">
        <f t="shared" si="98"/>
        <v>43.06</v>
      </c>
      <c r="H1152" s="135">
        <v>85.05</v>
      </c>
      <c r="I1152" s="129">
        <v>0</v>
      </c>
      <c r="J1152" s="173">
        <f t="shared" si="99"/>
        <v>12.7575</v>
      </c>
      <c r="K1152" s="116">
        <v>80</v>
      </c>
      <c r="L1152" s="129">
        <v>11</v>
      </c>
      <c r="M1152" s="173">
        <f t="shared" si="100"/>
        <v>13.65</v>
      </c>
      <c r="N1152" s="173">
        <f t="shared" si="101"/>
        <v>86.5326428571429</v>
      </c>
      <c r="O1152" s="116">
        <v>18</v>
      </c>
      <c r="P1152" s="30"/>
      <c r="Q1152" s="31"/>
      <c r="R1152" s="31"/>
      <c r="S1152" s="31"/>
    </row>
    <row r="1153" spans="1:19">
      <c r="A1153" s="4" t="s">
        <v>982</v>
      </c>
      <c r="B1153" s="135">
        <v>85.43</v>
      </c>
      <c r="C1153" s="129">
        <v>0</v>
      </c>
      <c r="D1153" s="174">
        <f t="shared" si="102"/>
        <v>17.086</v>
      </c>
      <c r="E1153" s="135">
        <v>84.8142105263158</v>
      </c>
      <c r="F1153" s="129">
        <v>0</v>
      </c>
      <c r="G1153" s="173">
        <f t="shared" si="98"/>
        <v>42.4071052631579</v>
      </c>
      <c r="H1153" s="135">
        <v>90.25</v>
      </c>
      <c r="I1153" s="129">
        <v>0</v>
      </c>
      <c r="J1153" s="173">
        <f t="shared" si="99"/>
        <v>13.5375</v>
      </c>
      <c r="K1153" s="116">
        <v>80</v>
      </c>
      <c r="L1153" s="129">
        <v>10</v>
      </c>
      <c r="M1153" s="173">
        <f t="shared" si="100"/>
        <v>13.5</v>
      </c>
      <c r="N1153" s="173">
        <f t="shared" si="101"/>
        <v>86.5306052631579</v>
      </c>
      <c r="O1153" s="116">
        <v>19</v>
      </c>
      <c r="P1153" s="30"/>
      <c r="Q1153" s="31"/>
      <c r="R1153" s="31"/>
      <c r="S1153" s="31"/>
    </row>
    <row r="1154" spans="1:19">
      <c r="A1154" s="9" t="s">
        <v>983</v>
      </c>
      <c r="B1154" s="135">
        <v>86.5628571428572</v>
      </c>
      <c r="C1154" s="129">
        <v>0</v>
      </c>
      <c r="D1154" s="174">
        <f t="shared" si="102"/>
        <v>17.3125714285714</v>
      </c>
      <c r="E1154" s="135">
        <v>84.9431578947368</v>
      </c>
      <c r="F1154" s="129">
        <v>0</v>
      </c>
      <c r="G1154" s="173">
        <f t="shared" si="98"/>
        <v>42.4715789473684</v>
      </c>
      <c r="H1154" s="135">
        <v>87.8541666666667</v>
      </c>
      <c r="I1154" s="129">
        <v>1</v>
      </c>
      <c r="J1154" s="173">
        <f t="shared" si="99"/>
        <v>13.328125</v>
      </c>
      <c r="K1154" s="116">
        <v>80</v>
      </c>
      <c r="L1154" s="129">
        <v>8</v>
      </c>
      <c r="M1154" s="173">
        <f t="shared" si="100"/>
        <v>13.2</v>
      </c>
      <c r="N1154" s="173">
        <f t="shared" si="101"/>
        <v>86.3122753759398</v>
      </c>
      <c r="O1154" s="116">
        <v>20</v>
      </c>
      <c r="P1154" s="30"/>
      <c r="Q1154" s="31"/>
      <c r="R1154" s="31"/>
      <c r="S1154" s="31"/>
    </row>
    <row r="1155" spans="1:19">
      <c r="A1155" s="4" t="s">
        <v>984</v>
      </c>
      <c r="B1155" s="135">
        <v>91.3742857142857</v>
      </c>
      <c r="C1155" s="129">
        <v>0</v>
      </c>
      <c r="D1155" s="174">
        <f t="shared" si="102"/>
        <v>18.2748571428571</v>
      </c>
      <c r="E1155" s="135">
        <v>84.4215789473684</v>
      </c>
      <c r="F1155" s="129">
        <v>0</v>
      </c>
      <c r="G1155" s="173">
        <f t="shared" si="98"/>
        <v>42.2107894736842</v>
      </c>
      <c r="H1155" s="135">
        <v>87.8683333333333</v>
      </c>
      <c r="I1155" s="129">
        <v>0</v>
      </c>
      <c r="J1155" s="173">
        <f t="shared" si="99"/>
        <v>13.18025</v>
      </c>
      <c r="K1155" s="116">
        <v>80</v>
      </c>
      <c r="L1155" s="129">
        <v>0</v>
      </c>
      <c r="M1155" s="173">
        <f t="shared" si="100"/>
        <v>12</v>
      </c>
      <c r="N1155" s="173">
        <f t="shared" si="101"/>
        <v>85.6658966165413</v>
      </c>
      <c r="O1155" s="116">
        <v>21</v>
      </c>
      <c r="P1155" s="30"/>
      <c r="Q1155" s="31"/>
      <c r="R1155" s="31"/>
      <c r="S1155" s="31"/>
    </row>
    <row r="1156" spans="1:19">
      <c r="A1156" s="9" t="s">
        <v>985</v>
      </c>
      <c r="B1156" s="135">
        <v>86.9471428571429</v>
      </c>
      <c r="C1156" s="129">
        <v>0</v>
      </c>
      <c r="D1156" s="174">
        <f t="shared" si="102"/>
        <v>17.3894285714286</v>
      </c>
      <c r="E1156" s="135">
        <v>82.898947368421</v>
      </c>
      <c r="F1156" s="129">
        <v>0</v>
      </c>
      <c r="G1156" s="173">
        <f t="shared" si="98"/>
        <v>41.4494736842105</v>
      </c>
      <c r="H1156" s="135">
        <v>88.4066666666667</v>
      </c>
      <c r="I1156" s="129">
        <v>0</v>
      </c>
      <c r="J1156" s="173">
        <f t="shared" si="99"/>
        <v>13.261</v>
      </c>
      <c r="K1156" s="116">
        <v>80</v>
      </c>
      <c r="L1156" s="129">
        <v>10</v>
      </c>
      <c r="M1156" s="173">
        <f t="shared" si="100"/>
        <v>13.5</v>
      </c>
      <c r="N1156" s="173">
        <f t="shared" si="101"/>
        <v>85.5999022556391</v>
      </c>
      <c r="O1156" s="116">
        <v>22</v>
      </c>
      <c r="P1156" s="30"/>
      <c r="Q1156" s="31"/>
      <c r="R1156" s="31"/>
      <c r="S1156" s="31"/>
    </row>
    <row r="1157" spans="1:19">
      <c r="A1157" s="9" t="s">
        <v>986</v>
      </c>
      <c r="B1157" s="135">
        <v>88.1742857142857</v>
      </c>
      <c r="C1157" s="129">
        <v>0</v>
      </c>
      <c r="D1157" s="174">
        <f t="shared" si="102"/>
        <v>17.6348571428571</v>
      </c>
      <c r="E1157" s="135">
        <v>84.4521052631579</v>
      </c>
      <c r="F1157" s="129">
        <v>0</v>
      </c>
      <c r="G1157" s="173">
        <f t="shared" si="98"/>
        <v>42.226052631579</v>
      </c>
      <c r="H1157" s="135">
        <v>88.0766666666667</v>
      </c>
      <c r="I1157" s="129">
        <v>0</v>
      </c>
      <c r="J1157" s="173">
        <f t="shared" si="99"/>
        <v>13.2115</v>
      </c>
      <c r="K1157" s="116">
        <v>80</v>
      </c>
      <c r="L1157" s="129">
        <v>0</v>
      </c>
      <c r="M1157" s="173">
        <f t="shared" si="100"/>
        <v>12</v>
      </c>
      <c r="N1157" s="173">
        <f t="shared" si="101"/>
        <v>85.0724097744361</v>
      </c>
      <c r="O1157" s="116">
        <v>23</v>
      </c>
      <c r="P1157" s="30"/>
      <c r="Q1157" s="31"/>
      <c r="R1157" s="31"/>
      <c r="S1157" s="31"/>
    </row>
    <row r="1158" spans="1:19">
      <c r="A1158" s="9" t="s">
        <v>987</v>
      </c>
      <c r="B1158" s="135">
        <v>82.6</v>
      </c>
      <c r="C1158" s="129">
        <v>0</v>
      </c>
      <c r="D1158" s="174">
        <f t="shared" si="102"/>
        <v>16.52</v>
      </c>
      <c r="E1158" s="135">
        <v>81.3368421052632</v>
      </c>
      <c r="F1158" s="129">
        <v>0</v>
      </c>
      <c r="G1158" s="173">
        <f t="shared" si="98"/>
        <v>40.6684210526316</v>
      </c>
      <c r="H1158" s="135">
        <v>85.8266666666667</v>
      </c>
      <c r="I1158" s="129">
        <v>0</v>
      </c>
      <c r="J1158" s="173">
        <f t="shared" si="99"/>
        <v>12.874</v>
      </c>
      <c r="K1158" s="116">
        <v>80</v>
      </c>
      <c r="L1158" s="129">
        <v>14</v>
      </c>
      <c r="M1158" s="173">
        <f t="shared" si="100"/>
        <v>14.1</v>
      </c>
      <c r="N1158" s="173">
        <f t="shared" si="101"/>
        <v>84.1624210526316</v>
      </c>
      <c r="O1158" s="116">
        <v>24</v>
      </c>
      <c r="P1158" s="30"/>
      <c r="Q1158" s="31"/>
      <c r="R1158" s="31"/>
      <c r="S1158" s="31"/>
    </row>
    <row r="1159" spans="1:19">
      <c r="A1159" s="4" t="s">
        <v>988</v>
      </c>
      <c r="B1159" s="135">
        <v>81.67</v>
      </c>
      <c r="C1159" s="129">
        <v>0</v>
      </c>
      <c r="D1159" s="174">
        <f t="shared" si="102"/>
        <v>16.334</v>
      </c>
      <c r="E1159" s="135">
        <v>83.6615789473684</v>
      </c>
      <c r="F1159" s="129">
        <v>0</v>
      </c>
      <c r="G1159" s="173">
        <f t="shared" si="98"/>
        <v>41.8307894736842</v>
      </c>
      <c r="H1159" s="135">
        <v>90.3733333333333</v>
      </c>
      <c r="I1159" s="129">
        <v>0</v>
      </c>
      <c r="J1159" s="173">
        <f t="shared" si="99"/>
        <v>13.556</v>
      </c>
      <c r="K1159" s="116">
        <v>80</v>
      </c>
      <c r="L1159" s="129">
        <v>0</v>
      </c>
      <c r="M1159" s="173">
        <f t="shared" si="100"/>
        <v>12</v>
      </c>
      <c r="N1159" s="173">
        <f t="shared" si="101"/>
        <v>83.7207894736842</v>
      </c>
      <c r="O1159" s="116">
        <v>25</v>
      </c>
      <c r="P1159" s="30"/>
      <c r="Q1159" s="31"/>
      <c r="R1159" s="31"/>
      <c r="S1159" s="31"/>
    </row>
    <row r="1160" spans="1:19">
      <c r="A1160" s="4" t="s">
        <v>989</v>
      </c>
      <c r="B1160" s="135">
        <v>84.6685714285714</v>
      </c>
      <c r="C1160" s="129">
        <v>0</v>
      </c>
      <c r="D1160" s="174">
        <f t="shared" si="102"/>
        <v>16.9337142857143</v>
      </c>
      <c r="E1160" s="135">
        <v>83.2384210526316</v>
      </c>
      <c r="F1160" s="129">
        <v>0</v>
      </c>
      <c r="G1160" s="173">
        <f t="shared" si="98"/>
        <v>41.6192105263158</v>
      </c>
      <c r="H1160" s="135">
        <v>85.9466666666667</v>
      </c>
      <c r="I1160" s="129">
        <v>0</v>
      </c>
      <c r="J1160" s="173">
        <f t="shared" si="99"/>
        <v>12.892</v>
      </c>
      <c r="K1160" s="116">
        <v>80</v>
      </c>
      <c r="L1160" s="129">
        <v>0</v>
      </c>
      <c r="M1160" s="173">
        <f t="shared" si="100"/>
        <v>12</v>
      </c>
      <c r="N1160" s="173">
        <f t="shared" si="101"/>
        <v>83.4449248120301</v>
      </c>
      <c r="O1160" s="116">
        <v>26</v>
      </c>
      <c r="P1160" s="30"/>
      <c r="Q1160" s="31"/>
      <c r="R1160" s="31"/>
      <c r="S1160" s="31"/>
    </row>
    <row r="1161" spans="1:19">
      <c r="A1161" s="9" t="s">
        <v>990</v>
      </c>
      <c r="B1161" s="135">
        <v>84.1942857142857</v>
      </c>
      <c r="C1161" s="129">
        <v>0</v>
      </c>
      <c r="D1161" s="174">
        <f t="shared" si="102"/>
        <v>16.8388571428571</v>
      </c>
      <c r="E1161" s="135">
        <v>82.5768421052632</v>
      </c>
      <c r="F1161" s="129">
        <v>0</v>
      </c>
      <c r="G1161" s="173">
        <f t="shared" si="98"/>
        <v>41.2884210526316</v>
      </c>
      <c r="H1161" s="135">
        <v>88.7833333333333</v>
      </c>
      <c r="I1161" s="129">
        <v>0</v>
      </c>
      <c r="J1161" s="173">
        <f t="shared" si="99"/>
        <v>13.3175</v>
      </c>
      <c r="K1161" s="116">
        <v>80</v>
      </c>
      <c r="L1161" s="129">
        <v>0</v>
      </c>
      <c r="M1161" s="173">
        <f t="shared" si="100"/>
        <v>12</v>
      </c>
      <c r="N1161" s="173">
        <f t="shared" si="101"/>
        <v>83.4447781954887</v>
      </c>
      <c r="O1161" s="116">
        <v>27</v>
      </c>
      <c r="P1161" s="30"/>
      <c r="Q1161" s="31"/>
      <c r="R1161" s="31"/>
      <c r="S1161" s="31"/>
    </row>
    <row r="1162" spans="1:19">
      <c r="A1162" s="9" t="s">
        <v>991</v>
      </c>
      <c r="B1162" s="135">
        <v>85.1814285714286</v>
      </c>
      <c r="C1162" s="129">
        <v>0</v>
      </c>
      <c r="D1162" s="174">
        <f t="shared" si="102"/>
        <v>17.0362857142857</v>
      </c>
      <c r="E1162" s="135">
        <v>81.0494736842105</v>
      </c>
      <c r="F1162" s="129">
        <v>0</v>
      </c>
      <c r="G1162" s="173">
        <f t="shared" si="98"/>
        <v>40.5247368421052</v>
      </c>
      <c r="H1162" s="135">
        <v>89.36</v>
      </c>
      <c r="I1162" s="129">
        <v>0</v>
      </c>
      <c r="J1162" s="173">
        <f t="shared" si="99"/>
        <v>13.404</v>
      </c>
      <c r="K1162" s="116">
        <v>80</v>
      </c>
      <c r="L1162" s="129">
        <v>0</v>
      </c>
      <c r="M1162" s="173">
        <f t="shared" si="100"/>
        <v>12</v>
      </c>
      <c r="N1162" s="173">
        <f t="shared" si="101"/>
        <v>82.965022556391</v>
      </c>
      <c r="O1162" s="116">
        <v>28</v>
      </c>
      <c r="P1162" s="30"/>
      <c r="Q1162" s="31"/>
      <c r="R1162" s="31"/>
      <c r="S1162" s="31"/>
    </row>
    <row r="1163" spans="1:19">
      <c r="A1163" s="9" t="s">
        <v>992</v>
      </c>
      <c r="B1163" s="135">
        <v>81.2714285714286</v>
      </c>
      <c r="C1163" s="129">
        <v>0</v>
      </c>
      <c r="D1163" s="174">
        <f t="shared" si="102"/>
        <v>16.2542857142857</v>
      </c>
      <c r="E1163" s="135">
        <v>79.9615789473684</v>
      </c>
      <c r="F1163" s="129">
        <v>0</v>
      </c>
      <c r="G1163" s="173">
        <f t="shared" si="98"/>
        <v>39.9807894736842</v>
      </c>
      <c r="H1163" s="135">
        <v>87.52</v>
      </c>
      <c r="I1163" s="129">
        <v>0</v>
      </c>
      <c r="J1163" s="173">
        <f t="shared" si="99"/>
        <v>13.128</v>
      </c>
      <c r="K1163" s="116">
        <v>80</v>
      </c>
      <c r="L1163" s="129">
        <v>10</v>
      </c>
      <c r="M1163" s="173">
        <f t="shared" si="100"/>
        <v>13.5</v>
      </c>
      <c r="N1163" s="173">
        <f t="shared" si="101"/>
        <v>82.8630751879699</v>
      </c>
      <c r="O1163" s="116">
        <v>29</v>
      </c>
      <c r="P1163" s="30"/>
      <c r="Q1163" s="31"/>
      <c r="R1163" s="31"/>
      <c r="S1163" s="31"/>
    </row>
    <row r="1164" spans="1:19">
      <c r="A1164" s="4" t="s">
        <v>993</v>
      </c>
      <c r="B1164" s="135">
        <v>79.4985714285714</v>
      </c>
      <c r="C1164" s="129">
        <v>0</v>
      </c>
      <c r="D1164" s="174">
        <f t="shared" si="102"/>
        <v>15.8997142857143</v>
      </c>
      <c r="E1164" s="135">
        <v>82.0326315789474</v>
      </c>
      <c r="F1164" s="129">
        <v>0</v>
      </c>
      <c r="G1164" s="173">
        <f t="shared" si="98"/>
        <v>41.0163157894737</v>
      </c>
      <c r="H1164" s="135">
        <v>91.07</v>
      </c>
      <c r="I1164" s="129">
        <v>0</v>
      </c>
      <c r="J1164" s="173">
        <f t="shared" si="99"/>
        <v>13.6605</v>
      </c>
      <c r="K1164" s="116">
        <v>80</v>
      </c>
      <c r="L1164" s="129">
        <v>0</v>
      </c>
      <c r="M1164" s="173">
        <f t="shared" si="100"/>
        <v>12</v>
      </c>
      <c r="N1164" s="173">
        <f t="shared" si="101"/>
        <v>82.576530075188</v>
      </c>
      <c r="O1164" s="116">
        <v>30</v>
      </c>
      <c r="P1164" s="30"/>
      <c r="Q1164" s="31"/>
      <c r="R1164" s="31"/>
      <c r="S1164" s="31"/>
    </row>
    <row r="1165" spans="1:19">
      <c r="A1165" s="9" t="s">
        <v>994</v>
      </c>
      <c r="B1165" s="135">
        <v>84.05</v>
      </c>
      <c r="C1165" s="129">
        <v>0</v>
      </c>
      <c r="D1165" s="174">
        <f t="shared" si="102"/>
        <v>16.81</v>
      </c>
      <c r="E1165" s="135">
        <v>80.3752631578947</v>
      </c>
      <c r="F1165" s="129">
        <v>0</v>
      </c>
      <c r="G1165" s="173">
        <f t="shared" si="98"/>
        <v>40.1876315789473</v>
      </c>
      <c r="H1165" s="135">
        <v>87.0266666666667</v>
      </c>
      <c r="I1165" s="129">
        <v>0</v>
      </c>
      <c r="J1165" s="173">
        <f t="shared" si="99"/>
        <v>13.054</v>
      </c>
      <c r="K1165" s="116">
        <v>80</v>
      </c>
      <c r="L1165" s="129">
        <v>0</v>
      </c>
      <c r="M1165" s="173">
        <f t="shared" si="100"/>
        <v>12</v>
      </c>
      <c r="N1165" s="173">
        <f t="shared" si="101"/>
        <v>82.0516315789474</v>
      </c>
      <c r="O1165" s="116">
        <v>31</v>
      </c>
      <c r="P1165" s="30"/>
      <c r="Q1165" s="31"/>
      <c r="R1165" s="31"/>
      <c r="S1165" s="31"/>
    </row>
    <row r="1166" spans="1:19">
      <c r="A1166" s="4" t="s">
        <v>995</v>
      </c>
      <c r="B1166" s="135">
        <v>79.3557142857143</v>
      </c>
      <c r="C1166" s="129">
        <v>0</v>
      </c>
      <c r="D1166" s="174">
        <f t="shared" si="102"/>
        <v>15.8711428571429</v>
      </c>
      <c r="E1166" s="135">
        <v>81.5052631578947</v>
      </c>
      <c r="F1166" s="129">
        <v>0</v>
      </c>
      <c r="G1166" s="173">
        <f t="shared" si="98"/>
        <v>40.7526315789474</v>
      </c>
      <c r="H1166" s="135">
        <v>86.7366666666667</v>
      </c>
      <c r="I1166" s="129">
        <v>0</v>
      </c>
      <c r="J1166" s="173">
        <f t="shared" si="99"/>
        <v>13.0105</v>
      </c>
      <c r="K1166" s="116">
        <v>80</v>
      </c>
      <c r="L1166" s="129">
        <v>0</v>
      </c>
      <c r="M1166" s="173">
        <f t="shared" si="100"/>
        <v>12</v>
      </c>
      <c r="N1166" s="173">
        <f t="shared" si="101"/>
        <v>81.6342744360902</v>
      </c>
      <c r="O1166" s="116">
        <v>32</v>
      </c>
      <c r="P1166" s="30"/>
      <c r="Q1166" s="31"/>
      <c r="R1166" s="31"/>
      <c r="S1166" s="31"/>
    </row>
    <row r="1167" spans="1:19">
      <c r="A1167" s="4" t="s">
        <v>996</v>
      </c>
      <c r="B1167" s="135">
        <v>77.0357142857143</v>
      </c>
      <c r="C1167" s="129">
        <v>0</v>
      </c>
      <c r="D1167" s="174">
        <f t="shared" si="102"/>
        <v>15.4071428571429</v>
      </c>
      <c r="E1167" s="135">
        <v>78.1831578947368</v>
      </c>
      <c r="F1167" s="129">
        <v>0</v>
      </c>
      <c r="G1167" s="173">
        <f t="shared" si="98"/>
        <v>39.0915789473684</v>
      </c>
      <c r="H1167" s="135">
        <v>83.4566666666667</v>
      </c>
      <c r="I1167" s="129">
        <v>0</v>
      </c>
      <c r="J1167" s="173">
        <f t="shared" si="99"/>
        <v>12.5185</v>
      </c>
      <c r="K1167" s="116">
        <v>80</v>
      </c>
      <c r="L1167" s="129">
        <v>16.5</v>
      </c>
      <c r="M1167" s="173">
        <f t="shared" si="100"/>
        <v>14.475</v>
      </c>
      <c r="N1167" s="173">
        <f t="shared" si="101"/>
        <v>81.4922218045113</v>
      </c>
      <c r="O1167" s="116">
        <v>33</v>
      </c>
      <c r="P1167" s="30"/>
      <c r="Q1167" s="31"/>
      <c r="R1167" s="31"/>
      <c r="S1167" s="31"/>
    </row>
    <row r="1168" spans="1:19">
      <c r="A1168" s="4" t="s">
        <v>997</v>
      </c>
      <c r="B1168" s="135">
        <v>87.0657142857143</v>
      </c>
      <c r="C1168" s="129">
        <v>0</v>
      </c>
      <c r="D1168" s="174">
        <f t="shared" si="102"/>
        <v>17.4131428571429</v>
      </c>
      <c r="E1168" s="135">
        <v>81.7263157894737</v>
      </c>
      <c r="F1168" s="129">
        <v>0</v>
      </c>
      <c r="G1168" s="173">
        <f t="shared" si="98"/>
        <v>40.8631578947369</v>
      </c>
      <c r="H1168" s="135">
        <v>65.4533333333333</v>
      </c>
      <c r="I1168" s="129">
        <v>0</v>
      </c>
      <c r="J1168" s="173">
        <f t="shared" si="99"/>
        <v>9.818</v>
      </c>
      <c r="K1168" s="116">
        <v>80</v>
      </c>
      <c r="L1168" s="129">
        <v>0</v>
      </c>
      <c r="M1168" s="173">
        <f t="shared" si="100"/>
        <v>12</v>
      </c>
      <c r="N1168" s="173">
        <f t="shared" si="101"/>
        <v>80.0943007518797</v>
      </c>
      <c r="O1168" s="116">
        <v>34</v>
      </c>
      <c r="P1168" s="30"/>
      <c r="Q1168" s="31"/>
      <c r="R1168" s="31"/>
      <c r="S1168" s="31"/>
    </row>
    <row r="1169" spans="1:19">
      <c r="A1169" s="4" t="s">
        <v>998</v>
      </c>
      <c r="B1169" s="135">
        <v>82.2542857142857</v>
      </c>
      <c r="C1169" s="129">
        <v>0</v>
      </c>
      <c r="D1169" s="174">
        <f t="shared" si="102"/>
        <v>16.4508571428571</v>
      </c>
      <c r="E1169" s="135">
        <v>75.9931578947368</v>
      </c>
      <c r="F1169" s="129">
        <v>0</v>
      </c>
      <c r="G1169" s="173">
        <f t="shared" si="98"/>
        <v>37.9965789473684</v>
      </c>
      <c r="H1169" s="135">
        <v>85.42</v>
      </c>
      <c r="I1169" s="129">
        <v>0</v>
      </c>
      <c r="J1169" s="173">
        <f t="shared" si="99"/>
        <v>12.813</v>
      </c>
      <c r="K1169" s="116">
        <v>80</v>
      </c>
      <c r="L1169" s="129">
        <v>0</v>
      </c>
      <c r="M1169" s="173">
        <f t="shared" si="100"/>
        <v>12</v>
      </c>
      <c r="N1169" s="173">
        <f t="shared" si="101"/>
        <v>79.2604360902255</v>
      </c>
      <c r="O1169" s="116">
        <v>35</v>
      </c>
      <c r="P1169" s="30"/>
      <c r="Q1169" s="31"/>
      <c r="R1169" s="31"/>
      <c r="S1169" s="31"/>
    </row>
    <row r="1170" spans="1:19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</row>
    <row r="1171" spans="1:19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</row>
    <row r="1172" spans="1:19">
      <c r="A1172" s="23" t="s">
        <v>999</v>
      </c>
      <c r="B1172" s="188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</row>
    <row r="1173" spans="1:19">
      <c r="A1173" s="23" t="s">
        <v>1000</v>
      </c>
      <c r="B1173" s="188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</row>
    <row r="1174" spans="1:19">
      <c r="A1174" s="23" t="s">
        <v>2</v>
      </c>
      <c r="B1174" s="64" t="s">
        <v>3</v>
      </c>
      <c r="C1174" s="64"/>
      <c r="D1174" s="64"/>
      <c r="E1174" s="64" t="s">
        <v>4</v>
      </c>
      <c r="F1174" s="64"/>
      <c r="G1174" s="64"/>
      <c r="H1174" s="64" t="s">
        <v>5</v>
      </c>
      <c r="I1174" s="64"/>
      <c r="J1174" s="64"/>
      <c r="K1174" s="64" t="s">
        <v>6</v>
      </c>
      <c r="L1174" s="64"/>
      <c r="M1174" s="64"/>
      <c r="N1174" s="64" t="s">
        <v>7</v>
      </c>
      <c r="O1174" s="64" t="s">
        <v>8</v>
      </c>
      <c r="P1174" s="175" t="s">
        <v>203</v>
      </c>
      <c r="Q1174" s="179"/>
      <c r="R1174" s="180"/>
      <c r="S1174" s="181"/>
    </row>
    <row r="1175" spans="1:19">
      <c r="A1175" s="23"/>
      <c r="B1175" s="64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176"/>
      <c r="Q1175" s="182"/>
      <c r="R1175" s="182"/>
      <c r="S1175" s="183"/>
    </row>
    <row r="1176" spans="1:19">
      <c r="A1176" s="23"/>
      <c r="B1176" s="64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176"/>
      <c r="Q1176" s="184"/>
      <c r="R1176" s="184"/>
      <c r="S1176" s="185"/>
    </row>
    <row r="1177" spans="1:19">
      <c r="A1177" s="23"/>
      <c r="B1177" s="64" t="s">
        <v>12</v>
      </c>
      <c r="C1177" s="64" t="s">
        <v>13</v>
      </c>
      <c r="D1177" s="192">
        <v>0.2</v>
      </c>
      <c r="E1177" s="64" t="s">
        <v>14</v>
      </c>
      <c r="F1177" s="64" t="s">
        <v>15</v>
      </c>
      <c r="G1177" s="192">
        <v>0.5</v>
      </c>
      <c r="H1177" s="64" t="s">
        <v>12</v>
      </c>
      <c r="I1177" s="64" t="s">
        <v>13</v>
      </c>
      <c r="J1177" s="192">
        <v>0.15</v>
      </c>
      <c r="K1177" s="64" t="s">
        <v>12</v>
      </c>
      <c r="L1177" s="64" t="s">
        <v>13</v>
      </c>
      <c r="M1177" s="192">
        <v>0.15</v>
      </c>
      <c r="N1177" s="64"/>
      <c r="O1177" s="64"/>
      <c r="P1177" s="176"/>
      <c r="Q1177" s="186"/>
      <c r="R1177" s="186"/>
      <c r="S1177" s="187"/>
    </row>
    <row r="1178" spans="1:19">
      <c r="A1178" s="23"/>
      <c r="B1178" s="64"/>
      <c r="C1178" s="64"/>
      <c r="D1178" s="192"/>
      <c r="E1178" s="64"/>
      <c r="F1178" s="64" t="s">
        <v>9</v>
      </c>
      <c r="G1178" s="192"/>
      <c r="H1178" s="64"/>
      <c r="I1178" s="64"/>
      <c r="J1178" s="192"/>
      <c r="K1178" s="64"/>
      <c r="L1178" s="64"/>
      <c r="M1178" s="192"/>
      <c r="N1178" s="64"/>
      <c r="O1178" s="64"/>
      <c r="P1178" s="176"/>
      <c r="Q1178" s="182"/>
      <c r="R1178" s="182"/>
      <c r="S1178" s="183"/>
    </row>
    <row r="1179" spans="1:19">
      <c r="A1179" s="23"/>
      <c r="B1179" s="64">
        <v>80</v>
      </c>
      <c r="C1179" s="64" t="s">
        <v>18</v>
      </c>
      <c r="D1179" s="64" t="s">
        <v>19</v>
      </c>
      <c r="E1179" s="64" t="s">
        <v>20</v>
      </c>
      <c r="F1179" s="64" t="s">
        <v>18</v>
      </c>
      <c r="G1179" s="64" t="s">
        <v>19</v>
      </c>
      <c r="H1179" s="64" t="s">
        <v>20</v>
      </c>
      <c r="I1179" s="64" t="s">
        <v>18</v>
      </c>
      <c r="J1179" s="64" t="s">
        <v>19</v>
      </c>
      <c r="K1179" s="64">
        <v>80</v>
      </c>
      <c r="L1179" s="64" t="s">
        <v>21</v>
      </c>
      <c r="M1179" s="64" t="s">
        <v>19</v>
      </c>
      <c r="N1179" s="64"/>
      <c r="O1179" s="64"/>
      <c r="P1179" s="176"/>
      <c r="Q1179" s="184"/>
      <c r="R1179" s="184"/>
      <c r="S1179" s="185"/>
    </row>
    <row r="1180" spans="1:19">
      <c r="A1180" s="23"/>
      <c r="B1180" s="64" t="s">
        <v>10</v>
      </c>
      <c r="C1180" s="64"/>
      <c r="D1180" s="64"/>
      <c r="E1180" s="64"/>
      <c r="F1180" s="64"/>
      <c r="G1180" s="64"/>
      <c r="H1180" s="64"/>
      <c r="I1180" s="64"/>
      <c r="J1180" s="64"/>
      <c r="K1180" s="64" t="s">
        <v>10</v>
      </c>
      <c r="L1180" s="64"/>
      <c r="M1180" s="64"/>
      <c r="N1180" s="64"/>
      <c r="O1180" s="64"/>
      <c r="P1180" s="177"/>
      <c r="Q1180" s="186"/>
      <c r="R1180" s="186"/>
      <c r="S1180" s="187"/>
    </row>
    <row r="1181" spans="1:19">
      <c r="A1181" s="4" t="s">
        <v>1001</v>
      </c>
      <c r="B1181" s="193">
        <v>87.0514285714286</v>
      </c>
      <c r="C1181" s="194">
        <v>3</v>
      </c>
      <c r="D1181" s="193">
        <v>18.0102857142857</v>
      </c>
      <c r="E1181" s="193">
        <v>85.4563157894737</v>
      </c>
      <c r="F1181" s="194"/>
      <c r="G1181" s="193">
        <v>42.7281578947369</v>
      </c>
      <c r="H1181" s="193">
        <v>89.5033333333333</v>
      </c>
      <c r="I1181" s="194">
        <v>8</v>
      </c>
      <c r="J1181" s="193">
        <v>14.6255</v>
      </c>
      <c r="K1181" s="194">
        <v>80</v>
      </c>
      <c r="L1181" s="194">
        <v>39</v>
      </c>
      <c r="M1181" s="193">
        <v>17.85</v>
      </c>
      <c r="N1181" s="193">
        <v>93.2139436090226</v>
      </c>
      <c r="O1181" s="194">
        <v>1</v>
      </c>
      <c r="P1181" s="64"/>
      <c r="Q1181" s="197"/>
      <c r="R1181" s="197"/>
      <c r="S1181" s="31"/>
    </row>
    <row r="1182" spans="1:19">
      <c r="A1182" s="4" t="s">
        <v>1002</v>
      </c>
      <c r="B1182" s="193">
        <v>89.2157142857143</v>
      </c>
      <c r="C1182" s="194"/>
      <c r="D1182" s="193">
        <v>17.8431428571429</v>
      </c>
      <c r="E1182" s="193">
        <v>87.7663157894737</v>
      </c>
      <c r="F1182" s="194"/>
      <c r="G1182" s="193">
        <v>43.8831578947368</v>
      </c>
      <c r="H1182" s="193">
        <v>90.5233333333333</v>
      </c>
      <c r="I1182" s="194">
        <v>4</v>
      </c>
      <c r="J1182" s="193">
        <v>14.1785</v>
      </c>
      <c r="K1182" s="194">
        <v>80</v>
      </c>
      <c r="L1182" s="194">
        <v>35</v>
      </c>
      <c r="M1182" s="193">
        <v>17.25</v>
      </c>
      <c r="N1182" s="193">
        <v>93.1548007518797</v>
      </c>
      <c r="O1182" s="194">
        <v>2</v>
      </c>
      <c r="P1182" s="64"/>
      <c r="Q1182" s="197"/>
      <c r="R1182" s="197"/>
      <c r="S1182" s="31"/>
    </row>
    <row r="1183" spans="1:19">
      <c r="A1183" s="4" t="s">
        <v>1003</v>
      </c>
      <c r="B1183" s="193">
        <v>86.2157142857143</v>
      </c>
      <c r="C1183" s="194"/>
      <c r="D1183" s="193">
        <v>17.2431428571429</v>
      </c>
      <c r="E1183" s="193">
        <v>88.7957894736842</v>
      </c>
      <c r="F1183" s="194"/>
      <c r="G1183" s="193">
        <v>44.3978947368421</v>
      </c>
      <c r="H1183" s="193">
        <v>93.0133333333333</v>
      </c>
      <c r="I1183" s="194">
        <v>4</v>
      </c>
      <c r="J1183" s="193">
        <v>14.552</v>
      </c>
      <c r="K1183" s="194">
        <v>80</v>
      </c>
      <c r="L1183" s="194">
        <v>28</v>
      </c>
      <c r="M1183" s="193">
        <v>16.2</v>
      </c>
      <c r="N1183" s="193">
        <v>92.393037593985</v>
      </c>
      <c r="O1183" s="194">
        <v>3</v>
      </c>
      <c r="P1183" s="64"/>
      <c r="Q1183" s="197"/>
      <c r="R1183" s="197"/>
      <c r="S1183" s="31"/>
    </row>
    <row r="1184" spans="1:19">
      <c r="A1184" s="4" t="s">
        <v>1004</v>
      </c>
      <c r="B1184" s="193">
        <v>89.8871428571429</v>
      </c>
      <c r="C1184" s="194"/>
      <c r="D1184" s="193">
        <v>17.9774285714286</v>
      </c>
      <c r="E1184" s="193">
        <v>88.4963157894737</v>
      </c>
      <c r="F1184" s="194"/>
      <c r="G1184" s="193">
        <v>44.2481578947368</v>
      </c>
      <c r="H1184" s="193">
        <v>89.4466666666667</v>
      </c>
      <c r="I1184" s="194">
        <v>4</v>
      </c>
      <c r="J1184" s="193">
        <v>14.017</v>
      </c>
      <c r="K1184" s="194">
        <v>80</v>
      </c>
      <c r="L1184" s="194">
        <v>14.5</v>
      </c>
      <c r="M1184" s="193">
        <v>14.175</v>
      </c>
      <c r="N1184" s="193">
        <v>90.4175864661654</v>
      </c>
      <c r="O1184" s="194">
        <v>4</v>
      </c>
      <c r="P1184" s="64"/>
      <c r="Q1184" s="197"/>
      <c r="R1184" s="197"/>
      <c r="S1184" s="31"/>
    </row>
    <row r="1185" spans="1:19">
      <c r="A1185" s="4" t="s">
        <v>1005</v>
      </c>
      <c r="B1185" s="193">
        <v>87.5728571428571</v>
      </c>
      <c r="C1185" s="194"/>
      <c r="D1185" s="193">
        <v>17.5145714285714</v>
      </c>
      <c r="E1185" s="193">
        <v>87.8757894736842</v>
      </c>
      <c r="F1185" s="194"/>
      <c r="G1185" s="193">
        <v>43.9378947368421</v>
      </c>
      <c r="H1185" s="193">
        <v>92.22</v>
      </c>
      <c r="I1185" s="194">
        <v>4</v>
      </c>
      <c r="J1185" s="193">
        <v>14.433</v>
      </c>
      <c r="K1185" s="194">
        <v>80</v>
      </c>
      <c r="L1185" s="194">
        <v>16</v>
      </c>
      <c r="M1185" s="193">
        <v>14.4</v>
      </c>
      <c r="N1185" s="193">
        <v>90.2854661654135</v>
      </c>
      <c r="O1185" s="194">
        <v>5</v>
      </c>
      <c r="P1185" s="64"/>
      <c r="Q1185" s="197"/>
      <c r="R1185" s="197"/>
      <c r="S1185" s="31"/>
    </row>
    <row r="1186" spans="1:19">
      <c r="A1186" s="4" t="s">
        <v>1006</v>
      </c>
      <c r="B1186" s="193">
        <v>90.6628571428571</v>
      </c>
      <c r="C1186" s="194"/>
      <c r="D1186" s="193">
        <v>18.1325714285714</v>
      </c>
      <c r="E1186" s="193">
        <v>84.2094736842105</v>
      </c>
      <c r="F1186" s="194"/>
      <c r="G1186" s="193">
        <v>42.1047368421052</v>
      </c>
      <c r="H1186" s="193">
        <v>88.9</v>
      </c>
      <c r="I1186" s="194">
        <v>4</v>
      </c>
      <c r="J1186" s="193">
        <v>13.935</v>
      </c>
      <c r="K1186" s="194">
        <v>80</v>
      </c>
      <c r="L1186" s="194">
        <v>22</v>
      </c>
      <c r="M1186" s="193">
        <v>15.3</v>
      </c>
      <c r="N1186" s="193">
        <v>89.4723082706766</v>
      </c>
      <c r="O1186" s="194">
        <v>6</v>
      </c>
      <c r="P1186" s="64"/>
      <c r="Q1186" s="197"/>
      <c r="R1186" s="197"/>
      <c r="S1186" s="31"/>
    </row>
    <row r="1187" spans="1:19">
      <c r="A1187" s="4" t="s">
        <v>1007</v>
      </c>
      <c r="B1187" s="193">
        <v>88.6571428571428</v>
      </c>
      <c r="C1187" s="194"/>
      <c r="D1187" s="193">
        <v>17.7314285714286</v>
      </c>
      <c r="E1187" s="193">
        <v>85.7452631578947</v>
      </c>
      <c r="F1187" s="194"/>
      <c r="G1187" s="193">
        <v>42.8726315789473</v>
      </c>
      <c r="H1187" s="193">
        <v>89.7566666666667</v>
      </c>
      <c r="I1187" s="194">
        <v>4</v>
      </c>
      <c r="J1187" s="193">
        <v>14.0635</v>
      </c>
      <c r="K1187" s="194">
        <v>80</v>
      </c>
      <c r="L1187" s="194">
        <v>17</v>
      </c>
      <c r="M1187" s="193">
        <v>14.55</v>
      </c>
      <c r="N1187" s="193">
        <v>89.2175601503759</v>
      </c>
      <c r="O1187" s="194">
        <v>7</v>
      </c>
      <c r="P1187" s="64"/>
      <c r="Q1187" s="197"/>
      <c r="R1187" s="197"/>
      <c r="S1187" s="31"/>
    </row>
    <row r="1188" spans="1:19">
      <c r="A1188" s="4" t="s">
        <v>1008</v>
      </c>
      <c r="B1188" s="193">
        <v>89.9485714285714</v>
      </c>
      <c r="C1188" s="194"/>
      <c r="D1188" s="193">
        <v>17.9897142857143</v>
      </c>
      <c r="E1188" s="193">
        <v>88.3278947368421</v>
      </c>
      <c r="F1188" s="194"/>
      <c r="G1188" s="193">
        <v>44.163947368421</v>
      </c>
      <c r="H1188" s="193">
        <v>90.3966666666667</v>
      </c>
      <c r="I1188" s="194">
        <v>4</v>
      </c>
      <c r="J1188" s="193">
        <v>14.1595</v>
      </c>
      <c r="K1188" s="194">
        <v>80</v>
      </c>
      <c r="L1188" s="194">
        <v>6</v>
      </c>
      <c r="M1188" s="193">
        <v>12.9</v>
      </c>
      <c r="N1188" s="193">
        <v>89.2131616541353</v>
      </c>
      <c r="O1188" s="194">
        <v>8</v>
      </c>
      <c r="P1188" s="64"/>
      <c r="Q1188" s="197"/>
      <c r="R1188" s="197"/>
      <c r="S1188" s="31"/>
    </row>
    <row r="1189" spans="1:19">
      <c r="A1189" s="4" t="s">
        <v>1009</v>
      </c>
      <c r="B1189" s="193">
        <v>90.0814285714286</v>
      </c>
      <c r="C1189" s="194"/>
      <c r="D1189" s="193">
        <v>18.0162857142857</v>
      </c>
      <c r="E1189" s="193">
        <v>87.0163157894737</v>
      </c>
      <c r="F1189" s="194"/>
      <c r="G1189" s="193">
        <v>43.5081578947368</v>
      </c>
      <c r="H1189" s="193">
        <v>90.73</v>
      </c>
      <c r="I1189" s="194">
        <v>4</v>
      </c>
      <c r="J1189" s="193">
        <v>14.2095</v>
      </c>
      <c r="K1189" s="194">
        <v>80</v>
      </c>
      <c r="L1189" s="194">
        <v>6</v>
      </c>
      <c r="M1189" s="193">
        <v>12.9</v>
      </c>
      <c r="N1189" s="193">
        <v>88.6339436090225</v>
      </c>
      <c r="O1189" s="194">
        <v>9</v>
      </c>
      <c r="P1189" s="64"/>
      <c r="Q1189" s="197"/>
      <c r="R1189" s="197"/>
      <c r="S1189" s="31"/>
    </row>
    <row r="1190" spans="1:19">
      <c r="A1190" s="4" t="s">
        <v>1010</v>
      </c>
      <c r="B1190" s="193">
        <v>88.1671428571428</v>
      </c>
      <c r="C1190" s="194"/>
      <c r="D1190" s="193">
        <v>17.6334285714286</v>
      </c>
      <c r="E1190" s="193">
        <v>86.6147368421053</v>
      </c>
      <c r="F1190" s="194"/>
      <c r="G1190" s="193">
        <v>43.3073684210527</v>
      </c>
      <c r="H1190" s="193">
        <v>89.78</v>
      </c>
      <c r="I1190" s="194">
        <v>4</v>
      </c>
      <c r="J1190" s="193">
        <v>14.067</v>
      </c>
      <c r="K1190" s="194">
        <v>80</v>
      </c>
      <c r="L1190" s="194">
        <v>8</v>
      </c>
      <c r="M1190" s="193">
        <v>13.2</v>
      </c>
      <c r="N1190" s="193">
        <v>88.2077969924813</v>
      </c>
      <c r="O1190" s="194">
        <v>10</v>
      </c>
      <c r="P1190" s="64"/>
      <c r="Q1190" s="197"/>
      <c r="R1190" s="197"/>
      <c r="S1190" s="31"/>
    </row>
    <row r="1191" spans="1:19">
      <c r="A1191" s="4" t="s">
        <v>1011</v>
      </c>
      <c r="B1191" s="193">
        <v>89.1871428571428</v>
      </c>
      <c r="C1191" s="194"/>
      <c r="D1191" s="193">
        <v>17.8374285714286</v>
      </c>
      <c r="E1191" s="193">
        <v>82.9773684210526</v>
      </c>
      <c r="F1191" s="194"/>
      <c r="G1191" s="193">
        <v>41.4886842105263</v>
      </c>
      <c r="H1191" s="193">
        <v>89.5833333333333</v>
      </c>
      <c r="I1191" s="194">
        <v>4</v>
      </c>
      <c r="J1191" s="193">
        <v>14.0375</v>
      </c>
      <c r="K1191" s="194">
        <v>80</v>
      </c>
      <c r="L1191" s="194">
        <v>17</v>
      </c>
      <c r="M1191" s="193">
        <v>14.55</v>
      </c>
      <c r="N1191" s="193">
        <v>87.9136127819549</v>
      </c>
      <c r="O1191" s="194">
        <v>11</v>
      </c>
      <c r="P1191" s="64"/>
      <c r="Q1191" s="197"/>
      <c r="R1191" s="197"/>
      <c r="S1191" s="31"/>
    </row>
    <row r="1192" spans="1:19">
      <c r="A1192" s="4" t="s">
        <v>1012</v>
      </c>
      <c r="B1192" s="193">
        <v>85.1928571428572</v>
      </c>
      <c r="C1192" s="194"/>
      <c r="D1192" s="193">
        <v>17.0385714285714</v>
      </c>
      <c r="E1192" s="193">
        <v>83.7457894736842</v>
      </c>
      <c r="F1192" s="194"/>
      <c r="G1192" s="193">
        <v>41.8728947368421</v>
      </c>
      <c r="H1192" s="193">
        <v>91.17</v>
      </c>
      <c r="I1192" s="194">
        <v>4</v>
      </c>
      <c r="J1192" s="193">
        <v>14.2755</v>
      </c>
      <c r="K1192" s="194">
        <v>80</v>
      </c>
      <c r="L1192" s="194">
        <v>10</v>
      </c>
      <c r="M1192" s="193">
        <v>13.5</v>
      </c>
      <c r="N1192" s="193">
        <v>86.6869661654135</v>
      </c>
      <c r="O1192" s="194">
        <v>12</v>
      </c>
      <c r="P1192" s="64"/>
      <c r="Q1192" s="197"/>
      <c r="R1192" s="197"/>
      <c r="S1192" s="31"/>
    </row>
    <row r="1193" spans="1:19">
      <c r="A1193" s="4" t="s">
        <v>1013</v>
      </c>
      <c r="B1193" s="195">
        <v>87.1114285714286</v>
      </c>
      <c r="C1193" s="196"/>
      <c r="D1193" s="193">
        <v>17.4222857142857</v>
      </c>
      <c r="E1193" s="195">
        <v>84.1689473684211</v>
      </c>
      <c r="F1193" s="196"/>
      <c r="G1193" s="193">
        <v>42.0844736842106</v>
      </c>
      <c r="H1193" s="195">
        <v>90.4766666666667</v>
      </c>
      <c r="I1193" s="196">
        <v>4</v>
      </c>
      <c r="J1193" s="193">
        <v>14.1715</v>
      </c>
      <c r="K1193" s="194">
        <v>80</v>
      </c>
      <c r="L1193" s="196"/>
      <c r="M1193" s="193">
        <v>12</v>
      </c>
      <c r="N1193" s="193">
        <v>85.6782593984963</v>
      </c>
      <c r="O1193" s="194">
        <v>13</v>
      </c>
      <c r="P1193" s="197"/>
      <c r="Q1193" s="197"/>
      <c r="R1193" s="197"/>
      <c r="S1193" s="31"/>
    </row>
    <row r="1194" spans="1:19">
      <c r="A1194" s="4" t="s">
        <v>1014</v>
      </c>
      <c r="B1194" s="195">
        <v>87.1285714285714</v>
      </c>
      <c r="C1194" s="196">
        <v>3</v>
      </c>
      <c r="D1194" s="193">
        <v>18.0257142857143</v>
      </c>
      <c r="E1194" s="195">
        <v>81.6884210526316</v>
      </c>
      <c r="F1194" s="196"/>
      <c r="G1194" s="193">
        <v>40.8442105263158</v>
      </c>
      <c r="H1194" s="195">
        <v>86.3533333333333</v>
      </c>
      <c r="I1194" s="194">
        <v>4</v>
      </c>
      <c r="J1194" s="193">
        <v>13.553</v>
      </c>
      <c r="K1194" s="194">
        <v>80</v>
      </c>
      <c r="L1194" s="196">
        <v>6</v>
      </c>
      <c r="M1194" s="193">
        <v>12.9</v>
      </c>
      <c r="N1194" s="193">
        <v>85.3229248120301</v>
      </c>
      <c r="O1194" s="194">
        <v>14</v>
      </c>
      <c r="P1194" s="197"/>
      <c r="Q1194" s="197"/>
      <c r="R1194" s="197"/>
      <c r="S1194" s="31"/>
    </row>
    <row r="1195" spans="1:19">
      <c r="A1195" s="4" t="s">
        <v>1015</v>
      </c>
      <c r="B1195" s="195">
        <v>82.4457142857143</v>
      </c>
      <c r="C1195" s="196"/>
      <c r="D1195" s="193">
        <v>16.4891428571429</v>
      </c>
      <c r="E1195" s="195">
        <v>85.1178947368421</v>
      </c>
      <c r="F1195" s="196"/>
      <c r="G1195" s="193">
        <v>42.5589473684211</v>
      </c>
      <c r="H1195" s="195">
        <v>89.6033333333333</v>
      </c>
      <c r="I1195" s="196">
        <v>4</v>
      </c>
      <c r="J1195" s="193">
        <v>14.0405</v>
      </c>
      <c r="K1195" s="194">
        <v>80</v>
      </c>
      <c r="L1195" s="196"/>
      <c r="M1195" s="193">
        <v>12</v>
      </c>
      <c r="N1195" s="193">
        <v>85.088590225564</v>
      </c>
      <c r="O1195" s="194">
        <v>15</v>
      </c>
      <c r="P1195" s="197"/>
      <c r="Q1195" s="197"/>
      <c r="R1195" s="197"/>
      <c r="S1195" s="31"/>
    </row>
    <row r="1196" spans="1:19">
      <c r="A1196" s="4" t="s">
        <v>1016</v>
      </c>
      <c r="B1196" s="195">
        <v>84.4114285714286</v>
      </c>
      <c r="C1196" s="196"/>
      <c r="D1196" s="193">
        <v>16.8822857142857</v>
      </c>
      <c r="E1196" s="195">
        <v>80.1326315789474</v>
      </c>
      <c r="F1196" s="196"/>
      <c r="G1196" s="193">
        <v>40.0663157894737</v>
      </c>
      <c r="H1196" s="195">
        <v>87.7333333333333</v>
      </c>
      <c r="I1196" s="194">
        <v>4</v>
      </c>
      <c r="J1196" s="193">
        <v>13.76</v>
      </c>
      <c r="K1196" s="194">
        <v>80</v>
      </c>
      <c r="L1196" s="196">
        <v>15</v>
      </c>
      <c r="M1196" s="193">
        <v>14.25</v>
      </c>
      <c r="N1196" s="193">
        <v>84.9586015037594</v>
      </c>
      <c r="O1196" s="194">
        <v>16</v>
      </c>
      <c r="P1196" s="197"/>
      <c r="Q1196" s="197"/>
      <c r="R1196" s="197"/>
      <c r="S1196" s="31"/>
    </row>
    <row r="1197" spans="1:19">
      <c r="A1197" s="4" t="s">
        <v>1017</v>
      </c>
      <c r="B1197" s="195">
        <v>85.0057142857143</v>
      </c>
      <c r="C1197" s="196"/>
      <c r="D1197" s="193">
        <v>17.0011428571429</v>
      </c>
      <c r="E1197" s="195">
        <v>83.1410526315789</v>
      </c>
      <c r="F1197" s="196"/>
      <c r="G1197" s="193">
        <v>41.5705263157895</v>
      </c>
      <c r="H1197" s="195">
        <v>91.1633333333333</v>
      </c>
      <c r="I1197" s="194">
        <v>4</v>
      </c>
      <c r="J1197" s="193">
        <v>14.2745</v>
      </c>
      <c r="K1197" s="194">
        <v>80</v>
      </c>
      <c r="L1197" s="196"/>
      <c r="M1197" s="193">
        <v>12</v>
      </c>
      <c r="N1197" s="193">
        <v>84.8461691729324</v>
      </c>
      <c r="O1197" s="194">
        <v>17</v>
      </c>
      <c r="P1197" s="197"/>
      <c r="Q1197" s="197"/>
      <c r="R1197" s="197"/>
      <c r="S1197" s="31"/>
    </row>
    <row r="1198" spans="1:19">
      <c r="A1198" s="4" t="s">
        <v>1018</v>
      </c>
      <c r="B1198" s="195">
        <v>85.1842857142857</v>
      </c>
      <c r="C1198" s="196"/>
      <c r="D1198" s="193">
        <v>17.0368571428571</v>
      </c>
      <c r="E1198" s="195">
        <v>82.5736842105263</v>
      </c>
      <c r="F1198" s="196"/>
      <c r="G1198" s="193">
        <v>41.2868421052631</v>
      </c>
      <c r="H1198" s="195">
        <v>92.47</v>
      </c>
      <c r="I1198" s="196">
        <v>4</v>
      </c>
      <c r="J1198" s="193">
        <v>14.4705</v>
      </c>
      <c r="K1198" s="194">
        <v>80</v>
      </c>
      <c r="L1198" s="196"/>
      <c r="M1198" s="193">
        <v>12</v>
      </c>
      <c r="N1198" s="193">
        <v>84.7941992481202</v>
      </c>
      <c r="O1198" s="194">
        <v>18</v>
      </c>
      <c r="P1198" s="197"/>
      <c r="Q1198" s="197"/>
      <c r="R1198" s="197"/>
      <c r="S1198" s="31"/>
    </row>
    <row r="1199" spans="1:19">
      <c r="A1199" s="4" t="s">
        <v>1019</v>
      </c>
      <c r="B1199" s="195">
        <v>88.7628571428571</v>
      </c>
      <c r="C1199" s="196"/>
      <c r="D1199" s="193">
        <v>17.7525714285714</v>
      </c>
      <c r="E1199" s="195">
        <v>81.8994736842105</v>
      </c>
      <c r="F1199" s="196"/>
      <c r="G1199" s="193">
        <v>40.9497368421053</v>
      </c>
      <c r="H1199" s="195">
        <v>89.74</v>
      </c>
      <c r="I1199" s="194">
        <v>4</v>
      </c>
      <c r="J1199" s="193">
        <v>14.061</v>
      </c>
      <c r="K1199" s="194">
        <v>80</v>
      </c>
      <c r="L1199" s="196"/>
      <c r="M1199" s="193">
        <v>12</v>
      </c>
      <c r="N1199" s="193">
        <v>84.7633082706767</v>
      </c>
      <c r="O1199" s="194">
        <v>19</v>
      </c>
      <c r="P1199" s="197"/>
      <c r="Q1199" s="197"/>
      <c r="R1199" s="197"/>
      <c r="S1199" s="31"/>
    </row>
    <row r="1200" spans="1:19">
      <c r="A1200" s="4" t="s">
        <v>1020</v>
      </c>
      <c r="B1200" s="195">
        <v>87.1871428571428</v>
      </c>
      <c r="C1200" s="196"/>
      <c r="D1200" s="193">
        <v>17.4374285714286</v>
      </c>
      <c r="E1200" s="195">
        <v>82.4052631578947</v>
      </c>
      <c r="F1200" s="196"/>
      <c r="G1200" s="193">
        <v>41.2026315789473</v>
      </c>
      <c r="H1200" s="195">
        <v>88.365</v>
      </c>
      <c r="I1200" s="196">
        <v>4</v>
      </c>
      <c r="J1200" s="193">
        <v>13.85475</v>
      </c>
      <c r="K1200" s="194">
        <v>80</v>
      </c>
      <c r="L1200" s="196"/>
      <c r="M1200" s="193">
        <v>12</v>
      </c>
      <c r="N1200" s="193">
        <v>84.4948101503759</v>
      </c>
      <c r="O1200" s="194">
        <v>20</v>
      </c>
      <c r="P1200" s="197"/>
      <c r="Q1200" s="197"/>
      <c r="R1200" s="197"/>
      <c r="S1200" s="31"/>
    </row>
    <row r="1201" spans="1:19">
      <c r="A1201" s="4" t="s">
        <v>1021</v>
      </c>
      <c r="B1201" s="195">
        <v>84.1</v>
      </c>
      <c r="C1201" s="196"/>
      <c r="D1201" s="193">
        <v>16.82</v>
      </c>
      <c r="E1201" s="195">
        <v>83.66</v>
      </c>
      <c r="F1201" s="196"/>
      <c r="G1201" s="193">
        <v>41.83</v>
      </c>
      <c r="H1201" s="195">
        <v>86.0266666666667</v>
      </c>
      <c r="I1201" s="194">
        <v>4</v>
      </c>
      <c r="J1201" s="193">
        <v>13.504</v>
      </c>
      <c r="K1201" s="194">
        <v>80</v>
      </c>
      <c r="L1201" s="196"/>
      <c r="M1201" s="193">
        <v>12</v>
      </c>
      <c r="N1201" s="193">
        <v>84.154</v>
      </c>
      <c r="O1201" s="194">
        <v>21</v>
      </c>
      <c r="P1201" s="197"/>
      <c r="Q1201" s="197"/>
      <c r="R1201" s="197"/>
      <c r="S1201" s="31"/>
    </row>
    <row r="1202" spans="1:19">
      <c r="A1202" s="4" t="s">
        <v>1022</v>
      </c>
      <c r="B1202" s="195">
        <v>87.2242857142857</v>
      </c>
      <c r="C1202" s="196"/>
      <c r="D1202" s="193">
        <v>17.4448571428571</v>
      </c>
      <c r="E1202" s="195">
        <v>81.6210526315789</v>
      </c>
      <c r="F1202" s="196"/>
      <c r="G1202" s="193">
        <v>40.8105263157895</v>
      </c>
      <c r="H1202" s="195">
        <v>88.5966666666667</v>
      </c>
      <c r="I1202" s="194">
        <v>4</v>
      </c>
      <c r="J1202" s="193">
        <v>13.8895</v>
      </c>
      <c r="K1202" s="194">
        <v>80</v>
      </c>
      <c r="L1202" s="196"/>
      <c r="M1202" s="193">
        <v>12</v>
      </c>
      <c r="N1202" s="193">
        <v>84.1448834586466</v>
      </c>
      <c r="O1202" s="194">
        <v>22</v>
      </c>
      <c r="P1202" s="197"/>
      <c r="Q1202" s="197"/>
      <c r="R1202" s="197"/>
      <c r="S1202" s="31"/>
    </row>
    <row r="1203" spans="1:19">
      <c r="A1203" s="4" t="s">
        <v>1023</v>
      </c>
      <c r="B1203" s="195">
        <v>86.8742857142857</v>
      </c>
      <c r="C1203" s="196"/>
      <c r="D1203" s="193">
        <v>17.3748571428571</v>
      </c>
      <c r="E1203" s="195">
        <v>81.5368421052632</v>
      </c>
      <c r="F1203" s="196"/>
      <c r="G1203" s="193">
        <v>40.7684210526316</v>
      </c>
      <c r="H1203" s="195">
        <v>88.8233333333333</v>
      </c>
      <c r="I1203" s="196">
        <v>4</v>
      </c>
      <c r="J1203" s="193">
        <v>13.9235</v>
      </c>
      <c r="K1203" s="194">
        <v>80</v>
      </c>
      <c r="L1203" s="196"/>
      <c r="M1203" s="193">
        <v>12</v>
      </c>
      <c r="N1203" s="193">
        <v>84.0667781954887</v>
      </c>
      <c r="O1203" s="194">
        <v>23</v>
      </c>
      <c r="P1203" s="197"/>
      <c r="Q1203" s="197"/>
      <c r="R1203" s="197"/>
      <c r="S1203" s="31"/>
    </row>
    <row r="1204" spans="1:19">
      <c r="A1204" s="4" t="s">
        <v>1024</v>
      </c>
      <c r="B1204" s="195">
        <v>81.0985714285714</v>
      </c>
      <c r="C1204" s="196"/>
      <c r="D1204" s="193">
        <v>16.2197142857143</v>
      </c>
      <c r="E1204" s="195">
        <v>83.4742105263158</v>
      </c>
      <c r="F1204" s="196"/>
      <c r="G1204" s="193">
        <v>41.7371052631579</v>
      </c>
      <c r="H1204" s="195">
        <v>88.57</v>
      </c>
      <c r="I1204" s="194">
        <v>4</v>
      </c>
      <c r="J1204" s="193">
        <v>13.8855</v>
      </c>
      <c r="K1204" s="194">
        <v>80</v>
      </c>
      <c r="L1204" s="196"/>
      <c r="M1204" s="193">
        <v>12</v>
      </c>
      <c r="N1204" s="193">
        <v>83.8423195488722</v>
      </c>
      <c r="O1204" s="194">
        <v>24</v>
      </c>
      <c r="P1204" s="197"/>
      <c r="Q1204" s="197"/>
      <c r="R1204" s="197"/>
      <c r="S1204" s="31"/>
    </row>
    <row r="1205" spans="1:19">
      <c r="A1205" s="4" t="s">
        <v>1025</v>
      </c>
      <c r="B1205" s="195">
        <v>81.5457142857143</v>
      </c>
      <c r="C1205" s="196"/>
      <c r="D1205" s="193">
        <v>16.3091428571429</v>
      </c>
      <c r="E1205" s="195">
        <v>82.3273684210526</v>
      </c>
      <c r="F1205" s="196"/>
      <c r="G1205" s="193">
        <v>41.1636842105263</v>
      </c>
      <c r="H1205" s="195">
        <v>90.39</v>
      </c>
      <c r="I1205" s="196">
        <v>4</v>
      </c>
      <c r="J1205" s="193">
        <v>14.1585</v>
      </c>
      <c r="K1205" s="194">
        <v>80</v>
      </c>
      <c r="L1205" s="196"/>
      <c r="M1205" s="193">
        <v>12</v>
      </c>
      <c r="N1205" s="193">
        <v>83.6313270676692</v>
      </c>
      <c r="O1205" s="194">
        <v>25</v>
      </c>
      <c r="P1205" s="197"/>
      <c r="Q1205" s="197"/>
      <c r="R1205" s="197"/>
      <c r="S1205" s="31"/>
    </row>
    <row r="1206" spans="1:19">
      <c r="A1206" s="4" t="s">
        <v>1026</v>
      </c>
      <c r="B1206" s="195">
        <v>81.7071428571429</v>
      </c>
      <c r="C1206" s="196"/>
      <c r="D1206" s="193">
        <v>16.3414285714286</v>
      </c>
      <c r="E1206" s="195">
        <v>82.5752631578947</v>
      </c>
      <c r="F1206" s="196"/>
      <c r="G1206" s="193">
        <v>41.2876315789473</v>
      </c>
      <c r="H1206" s="195">
        <v>88.7966666666667</v>
      </c>
      <c r="I1206" s="194">
        <v>4</v>
      </c>
      <c r="J1206" s="193">
        <v>13.9195</v>
      </c>
      <c r="K1206" s="194">
        <v>80</v>
      </c>
      <c r="L1206" s="196"/>
      <c r="M1206" s="193">
        <v>12</v>
      </c>
      <c r="N1206" s="193">
        <v>83.5485601503759</v>
      </c>
      <c r="O1206" s="194">
        <v>26</v>
      </c>
      <c r="P1206" s="197"/>
      <c r="Q1206" s="197"/>
      <c r="R1206" s="197"/>
      <c r="S1206" s="31"/>
    </row>
    <row r="1207" spans="1:19">
      <c r="A1207" s="4" t="s">
        <v>1027</v>
      </c>
      <c r="B1207" s="195">
        <v>80.8257142857143</v>
      </c>
      <c r="C1207" s="196"/>
      <c r="D1207" s="193">
        <v>16.1651428571429</v>
      </c>
      <c r="E1207" s="195">
        <v>79.5557894736842</v>
      </c>
      <c r="F1207" s="196"/>
      <c r="G1207" s="193">
        <v>39.7778947368421</v>
      </c>
      <c r="H1207" s="195">
        <v>87.65</v>
      </c>
      <c r="I1207" s="194">
        <v>4</v>
      </c>
      <c r="J1207" s="193">
        <v>13.7475</v>
      </c>
      <c r="K1207" s="194">
        <v>80</v>
      </c>
      <c r="L1207" s="196">
        <v>12</v>
      </c>
      <c r="M1207" s="193">
        <v>13.8</v>
      </c>
      <c r="N1207" s="193">
        <v>83.490537593985</v>
      </c>
      <c r="O1207" s="194">
        <v>27</v>
      </c>
      <c r="P1207" s="197"/>
      <c r="Q1207" s="197"/>
      <c r="R1207" s="197"/>
      <c r="S1207" s="31"/>
    </row>
    <row r="1208" spans="1:19">
      <c r="A1208" s="4" t="s">
        <v>1028</v>
      </c>
      <c r="B1208" s="195">
        <v>82.9742857142857</v>
      </c>
      <c r="C1208" s="196"/>
      <c r="D1208" s="193">
        <v>16.5948571428571</v>
      </c>
      <c r="E1208" s="195">
        <v>80.5931578947368</v>
      </c>
      <c r="F1208" s="196"/>
      <c r="G1208" s="193">
        <v>40.2965789473684</v>
      </c>
      <c r="H1208" s="195">
        <v>87.3266666666667</v>
      </c>
      <c r="I1208" s="196">
        <v>4</v>
      </c>
      <c r="J1208" s="193">
        <v>13.699</v>
      </c>
      <c r="K1208" s="194">
        <v>80</v>
      </c>
      <c r="L1208" s="196"/>
      <c r="M1208" s="193">
        <v>12</v>
      </c>
      <c r="N1208" s="193">
        <v>82.5904360902255</v>
      </c>
      <c r="O1208" s="194">
        <v>28</v>
      </c>
      <c r="P1208" s="197"/>
      <c r="Q1208" s="197"/>
      <c r="R1208" s="197"/>
      <c r="S1208" s="31"/>
    </row>
    <row r="1209" spans="1:19">
      <c r="A1209" s="4" t="s">
        <v>1029</v>
      </c>
      <c r="B1209" s="195">
        <v>81.1171428571429</v>
      </c>
      <c r="C1209" s="196"/>
      <c r="D1209" s="193">
        <v>16.2234285714286</v>
      </c>
      <c r="E1209" s="195">
        <v>80.8021052631579</v>
      </c>
      <c r="F1209" s="196"/>
      <c r="G1209" s="193">
        <v>40.4010526315789</v>
      </c>
      <c r="H1209" s="195">
        <v>85.2033333333333</v>
      </c>
      <c r="I1209" s="194">
        <v>4</v>
      </c>
      <c r="J1209" s="193">
        <v>13.3805</v>
      </c>
      <c r="K1209" s="194">
        <v>80</v>
      </c>
      <c r="L1209" s="196"/>
      <c r="M1209" s="193">
        <v>12</v>
      </c>
      <c r="N1209" s="193">
        <v>82.0049812030075</v>
      </c>
      <c r="O1209" s="194">
        <v>29</v>
      </c>
      <c r="P1209" s="197"/>
      <c r="Q1209" s="197"/>
      <c r="R1209" s="197"/>
      <c r="S1209" s="31"/>
    </row>
    <row r="1210" spans="1:19">
      <c r="A1210" s="4" t="s">
        <v>1030</v>
      </c>
      <c r="B1210" s="195">
        <v>77.7085714285714</v>
      </c>
      <c r="C1210" s="196"/>
      <c r="D1210" s="193">
        <v>15.5417142857143</v>
      </c>
      <c r="E1210" s="195">
        <v>80.1689473684211</v>
      </c>
      <c r="F1210" s="196"/>
      <c r="G1210" s="193">
        <v>40.0844736842106</v>
      </c>
      <c r="H1210" s="195">
        <v>90.6966666666667</v>
      </c>
      <c r="I1210" s="196">
        <v>4</v>
      </c>
      <c r="J1210" s="193">
        <v>14.2045</v>
      </c>
      <c r="K1210" s="194">
        <v>80</v>
      </c>
      <c r="L1210" s="196"/>
      <c r="M1210" s="193">
        <v>12</v>
      </c>
      <c r="N1210" s="193">
        <v>81.8306879699249</v>
      </c>
      <c r="O1210" s="194">
        <v>30</v>
      </c>
      <c r="P1210" s="197"/>
      <c r="Q1210" s="197"/>
      <c r="R1210" s="197"/>
      <c r="S1210" s="31"/>
    </row>
    <row r="1211" spans="1:19">
      <c r="A1211" s="4" t="s">
        <v>1031</v>
      </c>
      <c r="B1211" s="195">
        <v>81.4857142857143</v>
      </c>
      <c r="C1211" s="196"/>
      <c r="D1211" s="193">
        <v>16.2971428571429</v>
      </c>
      <c r="E1211" s="195">
        <v>79.4521052631579</v>
      </c>
      <c r="F1211" s="196"/>
      <c r="G1211" s="193">
        <v>39.726052631579</v>
      </c>
      <c r="H1211" s="195">
        <v>84.7966666666667</v>
      </c>
      <c r="I1211" s="194">
        <v>4</v>
      </c>
      <c r="J1211" s="193">
        <v>13.3195</v>
      </c>
      <c r="K1211" s="194">
        <v>80</v>
      </c>
      <c r="L1211" s="196"/>
      <c r="M1211" s="193">
        <v>12</v>
      </c>
      <c r="N1211" s="193">
        <v>81.3426954887219</v>
      </c>
      <c r="O1211" s="194">
        <v>31</v>
      </c>
      <c r="P1211" s="197"/>
      <c r="Q1211" s="197"/>
      <c r="R1211" s="197"/>
      <c r="S1211" s="31"/>
    </row>
    <row r="1212" spans="1:19">
      <c r="A1212" s="4" t="s">
        <v>1032</v>
      </c>
      <c r="B1212" s="195">
        <v>84.8671428571429</v>
      </c>
      <c r="C1212" s="196"/>
      <c r="D1212" s="193">
        <v>16.9734285714286</v>
      </c>
      <c r="E1212" s="195">
        <v>77.1168421052632</v>
      </c>
      <c r="F1212" s="196"/>
      <c r="G1212" s="193">
        <v>38.5584210526316</v>
      </c>
      <c r="H1212" s="195">
        <v>87.8466666666667</v>
      </c>
      <c r="I1212" s="194">
        <v>4</v>
      </c>
      <c r="J1212" s="193">
        <v>13.777</v>
      </c>
      <c r="K1212" s="194">
        <v>80</v>
      </c>
      <c r="L1212" s="196"/>
      <c r="M1212" s="193">
        <v>12</v>
      </c>
      <c r="N1212" s="193">
        <v>81.3088496240602</v>
      </c>
      <c r="O1212" s="194">
        <v>32</v>
      </c>
      <c r="P1212" s="197"/>
      <c r="Q1212" s="197"/>
      <c r="R1212" s="197"/>
      <c r="S1212" s="31"/>
    </row>
    <row r="1213" spans="1:19">
      <c r="A1213" s="4" t="s">
        <v>1033</v>
      </c>
      <c r="B1213" s="195">
        <v>78.63</v>
      </c>
      <c r="C1213" s="196"/>
      <c r="D1213" s="193">
        <v>15.726</v>
      </c>
      <c r="E1213" s="195">
        <v>78.3584210526316</v>
      </c>
      <c r="F1213" s="196"/>
      <c r="G1213" s="193">
        <v>39.1792105263158</v>
      </c>
      <c r="H1213" s="195">
        <v>90.6833333333333</v>
      </c>
      <c r="I1213" s="194">
        <v>4</v>
      </c>
      <c r="J1213" s="193">
        <v>14.2025</v>
      </c>
      <c r="K1213" s="194">
        <v>80</v>
      </c>
      <c r="L1213" s="196"/>
      <c r="M1213" s="193">
        <v>12</v>
      </c>
      <c r="N1213" s="193">
        <v>81.1077105263158</v>
      </c>
      <c r="O1213" s="194">
        <v>33</v>
      </c>
      <c r="P1213" s="197"/>
      <c r="Q1213" s="197"/>
      <c r="R1213" s="197"/>
      <c r="S1213" s="31"/>
    </row>
    <row r="1214" spans="1:19">
      <c r="A1214" s="4" t="s">
        <v>1034</v>
      </c>
      <c r="B1214" s="195">
        <v>84.8914285714286</v>
      </c>
      <c r="C1214" s="196"/>
      <c r="D1214" s="193">
        <v>16.9782857142857</v>
      </c>
      <c r="E1214" s="195">
        <v>76.3489473684211</v>
      </c>
      <c r="F1214" s="196"/>
      <c r="G1214" s="193">
        <v>38.1744736842105</v>
      </c>
      <c r="H1214" s="195">
        <v>87.255</v>
      </c>
      <c r="I1214" s="196">
        <v>4</v>
      </c>
      <c r="J1214" s="193">
        <v>13.68825</v>
      </c>
      <c r="K1214" s="194">
        <v>80</v>
      </c>
      <c r="L1214" s="196"/>
      <c r="M1214" s="193">
        <v>12</v>
      </c>
      <c r="N1214" s="193">
        <v>80.8410093984962</v>
      </c>
      <c r="O1214" s="194">
        <v>34</v>
      </c>
      <c r="P1214" s="197"/>
      <c r="Q1214" s="197"/>
      <c r="R1214" s="197"/>
      <c r="S1214" s="31"/>
    </row>
    <row r="1215" spans="1:19">
      <c r="A1215" s="4" t="s">
        <v>1035</v>
      </c>
      <c r="B1215" s="195">
        <v>76.2</v>
      </c>
      <c r="C1215" s="196"/>
      <c r="D1215" s="193">
        <v>15.24</v>
      </c>
      <c r="E1215" s="195">
        <v>78.5394736842105</v>
      </c>
      <c r="F1215" s="196"/>
      <c r="G1215" s="193">
        <v>39.2697368421053</v>
      </c>
      <c r="H1215" s="195">
        <v>91.07</v>
      </c>
      <c r="I1215" s="194">
        <v>4</v>
      </c>
      <c r="J1215" s="193">
        <v>14.2605</v>
      </c>
      <c r="K1215" s="194">
        <v>80</v>
      </c>
      <c r="L1215" s="196"/>
      <c r="M1215" s="193">
        <v>12</v>
      </c>
      <c r="N1215" s="193">
        <v>80.7702368421053</v>
      </c>
      <c r="O1215" s="194">
        <v>35</v>
      </c>
      <c r="P1215" s="197"/>
      <c r="Q1215" s="197"/>
      <c r="R1215" s="197"/>
      <c r="S1215" s="31"/>
    </row>
    <row r="1216" spans="1:19">
      <c r="A1216" s="4" t="s">
        <v>1036</v>
      </c>
      <c r="B1216" s="195">
        <v>86.6428571428571</v>
      </c>
      <c r="C1216" s="196"/>
      <c r="D1216" s="193">
        <v>17.3285714285714</v>
      </c>
      <c r="E1216" s="195">
        <v>73.6568421052632</v>
      </c>
      <c r="F1216" s="196"/>
      <c r="G1216" s="193">
        <v>36.8284210526316</v>
      </c>
      <c r="H1216" s="195">
        <v>87.2566666666667</v>
      </c>
      <c r="I1216" s="196">
        <v>4</v>
      </c>
      <c r="J1216" s="193">
        <v>13.6885</v>
      </c>
      <c r="K1216" s="194">
        <v>80</v>
      </c>
      <c r="L1216" s="196"/>
      <c r="M1216" s="193">
        <v>12</v>
      </c>
      <c r="N1216" s="193">
        <v>79.845492481203</v>
      </c>
      <c r="O1216" s="194">
        <v>36</v>
      </c>
      <c r="P1216" s="197"/>
      <c r="Q1216" s="197"/>
      <c r="R1216" s="197"/>
      <c r="S1216" s="31"/>
    </row>
    <row r="1217" spans="1:19">
      <c r="A1217" s="4" t="s">
        <v>1037</v>
      </c>
      <c r="B1217" s="195">
        <v>76.6557142857143</v>
      </c>
      <c r="C1217" s="196"/>
      <c r="D1217" s="193">
        <v>15.3311428571429</v>
      </c>
      <c r="E1217" s="195">
        <v>76.5226315789474</v>
      </c>
      <c r="F1217" s="196"/>
      <c r="G1217" s="193">
        <v>38.2613157894737</v>
      </c>
      <c r="H1217" s="195">
        <v>88.8466666666667</v>
      </c>
      <c r="I1217" s="194">
        <v>4</v>
      </c>
      <c r="J1217" s="193">
        <v>13.927</v>
      </c>
      <c r="K1217" s="194">
        <v>80</v>
      </c>
      <c r="L1217" s="196"/>
      <c r="M1217" s="193">
        <v>12</v>
      </c>
      <c r="N1217" s="193">
        <v>79.5194586466166</v>
      </c>
      <c r="O1217" s="194">
        <v>37</v>
      </c>
      <c r="P1217" s="197"/>
      <c r="Q1217" s="197"/>
      <c r="R1217" s="197"/>
      <c r="S1217" s="31"/>
    </row>
    <row r="1218" spans="1:19">
      <c r="A1218" s="4" t="s">
        <v>1038</v>
      </c>
      <c r="B1218" s="195">
        <v>80.4585714285714</v>
      </c>
      <c r="C1218" s="196"/>
      <c r="D1218" s="193">
        <v>16.0917142857143</v>
      </c>
      <c r="E1218" s="195">
        <v>74.0010526315789</v>
      </c>
      <c r="F1218" s="196"/>
      <c r="G1218" s="193">
        <v>37.0005263157895</v>
      </c>
      <c r="H1218" s="195">
        <v>90.1033333333333</v>
      </c>
      <c r="I1218" s="194">
        <v>4</v>
      </c>
      <c r="J1218" s="193">
        <v>14.1155</v>
      </c>
      <c r="K1218" s="194">
        <v>80</v>
      </c>
      <c r="L1218" s="196"/>
      <c r="M1218" s="193">
        <v>12</v>
      </c>
      <c r="N1218" s="193">
        <v>79.2077406015038</v>
      </c>
      <c r="O1218" s="194">
        <v>38</v>
      </c>
      <c r="P1218" s="197"/>
      <c r="Q1218" s="197"/>
      <c r="R1218" s="197"/>
      <c r="S1218" s="31"/>
    </row>
    <row r="1219" spans="1:19">
      <c r="A1219" s="4" t="s">
        <v>1039</v>
      </c>
      <c r="B1219" s="195">
        <v>72.9142857142857</v>
      </c>
      <c r="C1219" s="196"/>
      <c r="D1219" s="193">
        <v>14.5828571428571</v>
      </c>
      <c r="E1219" s="195">
        <v>77.3994736842105</v>
      </c>
      <c r="F1219" s="196"/>
      <c r="G1219" s="193">
        <v>38.6997368421053</v>
      </c>
      <c r="H1219" s="195">
        <v>88.69</v>
      </c>
      <c r="I1219" s="196">
        <v>4</v>
      </c>
      <c r="J1219" s="193">
        <v>13.9035</v>
      </c>
      <c r="K1219" s="194">
        <v>80</v>
      </c>
      <c r="L1219" s="196"/>
      <c r="M1219" s="193">
        <v>12</v>
      </c>
      <c r="N1219" s="193">
        <v>79.1860939849624</v>
      </c>
      <c r="O1219" s="194">
        <v>39</v>
      </c>
      <c r="P1219" s="197"/>
      <c r="Q1219" s="197"/>
      <c r="R1219" s="197"/>
      <c r="S1219" s="31"/>
    </row>
    <row r="1220" spans="1:19">
      <c r="A1220" s="4" t="s">
        <v>1040</v>
      </c>
      <c r="B1220" s="195">
        <v>68.4271428571429</v>
      </c>
      <c r="C1220" s="196"/>
      <c r="D1220" s="193">
        <v>13.6854285714286</v>
      </c>
      <c r="E1220" s="195">
        <v>73.6463157894737</v>
      </c>
      <c r="F1220" s="196"/>
      <c r="G1220" s="193">
        <v>36.8231578947369</v>
      </c>
      <c r="H1220" s="195">
        <v>84.12</v>
      </c>
      <c r="I1220" s="194">
        <v>4</v>
      </c>
      <c r="J1220" s="193">
        <v>13.218</v>
      </c>
      <c r="K1220" s="194">
        <v>80</v>
      </c>
      <c r="L1220" s="196"/>
      <c r="M1220" s="193">
        <v>12</v>
      </c>
      <c r="N1220" s="193">
        <v>75.7265864661655</v>
      </c>
      <c r="O1220" s="194">
        <v>40</v>
      </c>
      <c r="P1220" s="197"/>
      <c r="Q1220" s="197"/>
      <c r="R1220" s="197"/>
      <c r="S1220" s="31"/>
    </row>
    <row r="1221" spans="1:19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</row>
    <row r="1222" spans="1:19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</row>
    <row r="1223" spans="1:19">
      <c r="A1223" s="23" t="s">
        <v>999</v>
      </c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31"/>
    </row>
    <row r="1224" spans="1:19">
      <c r="A1224" s="23" t="s">
        <v>1041</v>
      </c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31"/>
    </row>
    <row r="1225" spans="1:19">
      <c r="A1225" s="23" t="s">
        <v>2</v>
      </c>
      <c r="B1225" s="23" t="s">
        <v>3</v>
      </c>
      <c r="C1225" s="23"/>
      <c r="D1225" s="23"/>
      <c r="E1225" s="23" t="s">
        <v>4</v>
      </c>
      <c r="F1225" s="23"/>
      <c r="G1225" s="23"/>
      <c r="H1225" s="23" t="s">
        <v>5</v>
      </c>
      <c r="I1225" s="23"/>
      <c r="J1225" s="23"/>
      <c r="K1225" s="23" t="s">
        <v>6</v>
      </c>
      <c r="L1225" s="23"/>
      <c r="M1225" s="23"/>
      <c r="N1225" s="23" t="s">
        <v>7</v>
      </c>
      <c r="O1225" s="64" t="s">
        <v>8</v>
      </c>
      <c r="P1225" s="23" t="s">
        <v>203</v>
      </c>
      <c r="Q1225" s="189"/>
      <c r="R1225" s="190"/>
      <c r="S1225" s="191"/>
    </row>
    <row r="1226" spans="1:19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64"/>
      <c r="P1226" s="23"/>
      <c r="Q1226" s="183"/>
      <c r="R1226" s="183"/>
      <c r="S1226" s="183"/>
    </row>
    <row r="1227" spans="1:19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64"/>
      <c r="P1227" s="23"/>
      <c r="Q1227" s="185"/>
      <c r="R1227" s="185"/>
      <c r="S1227" s="185"/>
    </row>
    <row r="1228" spans="1:19">
      <c r="A1228" s="23"/>
      <c r="B1228" s="23" t="s">
        <v>12</v>
      </c>
      <c r="C1228" s="23" t="s">
        <v>13</v>
      </c>
      <c r="D1228" s="28">
        <v>0.2</v>
      </c>
      <c r="E1228" s="23" t="s">
        <v>14</v>
      </c>
      <c r="F1228" s="23" t="s">
        <v>15</v>
      </c>
      <c r="G1228" s="28">
        <v>0.5</v>
      </c>
      <c r="H1228" s="23" t="s">
        <v>12</v>
      </c>
      <c r="I1228" s="23" t="s">
        <v>13</v>
      </c>
      <c r="J1228" s="28">
        <v>0.15</v>
      </c>
      <c r="K1228" s="23" t="s">
        <v>12</v>
      </c>
      <c r="L1228" s="23" t="s">
        <v>13</v>
      </c>
      <c r="M1228" s="28">
        <v>0.15</v>
      </c>
      <c r="N1228" s="23"/>
      <c r="O1228" s="64"/>
      <c r="P1228" s="23"/>
      <c r="Q1228" s="187"/>
      <c r="R1228" s="187"/>
      <c r="S1228" s="187"/>
    </row>
    <row r="1229" spans="1:19">
      <c r="A1229" s="23"/>
      <c r="B1229" s="23"/>
      <c r="C1229" s="23"/>
      <c r="D1229" s="28"/>
      <c r="E1229" s="23"/>
      <c r="F1229" s="23" t="s">
        <v>9</v>
      </c>
      <c r="G1229" s="28"/>
      <c r="H1229" s="23"/>
      <c r="I1229" s="23"/>
      <c r="J1229" s="28"/>
      <c r="K1229" s="23"/>
      <c r="L1229" s="23"/>
      <c r="M1229" s="28"/>
      <c r="N1229" s="23"/>
      <c r="O1229" s="64"/>
      <c r="P1229" s="23"/>
      <c r="Q1229" s="183"/>
      <c r="R1229" s="183"/>
      <c r="S1229" s="183"/>
    </row>
    <row r="1230" spans="1:19">
      <c r="A1230" s="23"/>
      <c r="B1230" s="23">
        <v>80</v>
      </c>
      <c r="C1230" s="23" t="s">
        <v>18</v>
      </c>
      <c r="D1230" s="23" t="s">
        <v>19</v>
      </c>
      <c r="E1230" s="23" t="s">
        <v>20</v>
      </c>
      <c r="F1230" s="23" t="s">
        <v>18</v>
      </c>
      <c r="G1230" s="23" t="s">
        <v>19</v>
      </c>
      <c r="H1230" s="23" t="s">
        <v>20</v>
      </c>
      <c r="I1230" s="23" t="s">
        <v>18</v>
      </c>
      <c r="J1230" s="23" t="s">
        <v>19</v>
      </c>
      <c r="K1230" s="23">
        <v>80</v>
      </c>
      <c r="L1230" s="23" t="s">
        <v>21</v>
      </c>
      <c r="M1230" s="23" t="s">
        <v>19</v>
      </c>
      <c r="N1230" s="23"/>
      <c r="O1230" s="64"/>
      <c r="P1230" s="23"/>
      <c r="Q1230" s="185"/>
      <c r="R1230" s="185"/>
      <c r="S1230" s="185"/>
    </row>
    <row r="1231" spans="1:19">
      <c r="A1231" s="23"/>
      <c r="B1231" s="23" t="s">
        <v>10</v>
      </c>
      <c r="C1231" s="23"/>
      <c r="D1231" s="23"/>
      <c r="E1231" s="23"/>
      <c r="F1231" s="23"/>
      <c r="G1231" s="23"/>
      <c r="H1231" s="23"/>
      <c r="I1231" s="23"/>
      <c r="J1231" s="23"/>
      <c r="K1231" s="23" t="s">
        <v>10</v>
      </c>
      <c r="L1231" s="23"/>
      <c r="M1231" s="23"/>
      <c r="N1231" s="23"/>
      <c r="O1231" s="64"/>
      <c r="P1231" s="23"/>
      <c r="Q1231" s="187"/>
      <c r="R1231" s="187"/>
      <c r="S1231" s="187"/>
    </row>
    <row r="1232" spans="1:19">
      <c r="A1232" s="297" t="s">
        <v>1042</v>
      </c>
      <c r="B1232" s="173">
        <v>88.4357142857143</v>
      </c>
      <c r="C1232" s="116">
        <v>3</v>
      </c>
      <c r="D1232" s="173">
        <f t="shared" ref="D1232:D1263" si="103">(B1232+C1232)*0.2</f>
        <v>18.2871428571429</v>
      </c>
      <c r="E1232" s="173">
        <v>86.6357894736842</v>
      </c>
      <c r="F1232" s="116"/>
      <c r="G1232" s="173">
        <f>(E1232+F1232)*0.5</f>
        <v>43.3178947368421</v>
      </c>
      <c r="H1232" s="173">
        <v>90.94</v>
      </c>
      <c r="I1232" s="116">
        <v>8</v>
      </c>
      <c r="J1232" s="173">
        <f>(H1232+I1232)*0.15</f>
        <v>14.841</v>
      </c>
      <c r="K1232" s="116">
        <v>80</v>
      </c>
      <c r="L1232" s="116">
        <v>40</v>
      </c>
      <c r="M1232" s="173">
        <f>(K1232+L1232)*0.15</f>
        <v>18</v>
      </c>
      <c r="N1232" s="200">
        <f>D1232+G1232+J1232+M1232</f>
        <v>94.446037593985</v>
      </c>
      <c r="O1232" s="201">
        <v>1</v>
      </c>
      <c r="P1232" s="201"/>
      <c r="Q1232" s="31"/>
      <c r="R1232" s="31"/>
      <c r="S1232" s="31"/>
    </row>
    <row r="1233" spans="1:19">
      <c r="A1233" s="297" t="s">
        <v>1043</v>
      </c>
      <c r="B1233" s="173">
        <v>89.3714285714286</v>
      </c>
      <c r="C1233" s="116"/>
      <c r="D1233" s="173">
        <f t="shared" si="103"/>
        <v>17.8742857142857</v>
      </c>
      <c r="E1233" s="173">
        <v>89.2394736842105</v>
      </c>
      <c r="F1233" s="116"/>
      <c r="G1233" s="173">
        <f t="shared" ref="G1233:G1263" si="104">(E1233+F1233)*0.5</f>
        <v>44.6197368421052</v>
      </c>
      <c r="H1233" s="173">
        <v>90.7633333333333</v>
      </c>
      <c r="I1233" s="116">
        <v>4</v>
      </c>
      <c r="J1233" s="173">
        <f t="shared" ref="J1233:J1263" si="105">(H1233+I1233)*0.15</f>
        <v>14.2145</v>
      </c>
      <c r="K1233" s="116">
        <v>80</v>
      </c>
      <c r="L1233" s="116">
        <v>11</v>
      </c>
      <c r="M1233" s="173">
        <f t="shared" ref="M1233:M1263" si="106">(K1233+L1233)*0.15</f>
        <v>13.65</v>
      </c>
      <c r="N1233" s="200">
        <f>D1233+G1233+J1233+M1233</f>
        <v>90.358522556391</v>
      </c>
      <c r="O1233" s="201">
        <v>2</v>
      </c>
      <c r="P1233" s="201"/>
      <c r="Q1233" s="31"/>
      <c r="R1233" s="31"/>
      <c r="S1233" s="31"/>
    </row>
    <row r="1234" spans="1:19">
      <c r="A1234" s="297" t="s">
        <v>1044</v>
      </c>
      <c r="B1234" s="173">
        <v>87.2714285714286</v>
      </c>
      <c r="C1234" s="116"/>
      <c r="D1234" s="173">
        <f t="shared" si="103"/>
        <v>17.4542857142857</v>
      </c>
      <c r="E1234" s="173">
        <v>86.9657894736842</v>
      </c>
      <c r="F1234" s="116"/>
      <c r="G1234" s="173">
        <f t="shared" si="104"/>
        <v>43.4828947368421</v>
      </c>
      <c r="H1234" s="173">
        <v>89.7333333333333</v>
      </c>
      <c r="I1234" s="116">
        <v>4</v>
      </c>
      <c r="J1234" s="173">
        <f t="shared" si="105"/>
        <v>14.06</v>
      </c>
      <c r="K1234" s="116">
        <v>80</v>
      </c>
      <c r="L1234" s="116">
        <v>6</v>
      </c>
      <c r="M1234" s="173">
        <f t="shared" si="106"/>
        <v>12.9</v>
      </c>
      <c r="N1234" s="200">
        <f>D1234+G1234+J1234+M1234</f>
        <v>87.8971804511278</v>
      </c>
      <c r="O1234" s="201">
        <v>3</v>
      </c>
      <c r="P1234" s="201"/>
      <c r="Q1234" s="31"/>
      <c r="R1234" s="31"/>
      <c r="S1234" s="31"/>
    </row>
    <row r="1235" spans="1:19">
      <c r="A1235" s="297" t="s">
        <v>1045</v>
      </c>
      <c r="B1235" s="198">
        <v>86.6728571428572</v>
      </c>
      <c r="C1235" s="199"/>
      <c r="D1235" s="173">
        <f t="shared" si="103"/>
        <v>17.3345714285714</v>
      </c>
      <c r="E1235" s="198">
        <v>81.21</v>
      </c>
      <c r="F1235" s="199"/>
      <c r="G1235" s="173">
        <f t="shared" si="104"/>
        <v>40.605</v>
      </c>
      <c r="H1235" s="198">
        <v>91.27</v>
      </c>
      <c r="I1235" s="116">
        <v>8</v>
      </c>
      <c r="J1235" s="173">
        <f t="shared" si="105"/>
        <v>14.8905</v>
      </c>
      <c r="K1235" s="116">
        <v>80</v>
      </c>
      <c r="L1235" s="199">
        <v>20</v>
      </c>
      <c r="M1235" s="173">
        <f t="shared" si="106"/>
        <v>15</v>
      </c>
      <c r="N1235" s="200">
        <f>D1235+G1235+J1235+M1235</f>
        <v>87.8300714285714</v>
      </c>
      <c r="O1235" s="201">
        <v>4</v>
      </c>
      <c r="P1235" s="201"/>
      <c r="Q1235" s="31"/>
      <c r="R1235" s="31"/>
      <c r="S1235" s="31"/>
    </row>
    <row r="1236" spans="1:19">
      <c r="A1236" s="297" t="s">
        <v>1046</v>
      </c>
      <c r="B1236" s="173">
        <v>87.8414285714286</v>
      </c>
      <c r="C1236" s="116"/>
      <c r="D1236" s="173">
        <f t="shared" si="103"/>
        <v>17.5682857142857</v>
      </c>
      <c r="E1236" s="173">
        <v>85.8415789473684</v>
      </c>
      <c r="F1236" s="116"/>
      <c r="G1236" s="173">
        <f t="shared" si="104"/>
        <v>42.9207894736842</v>
      </c>
      <c r="H1236" s="173">
        <v>92.62</v>
      </c>
      <c r="I1236" s="116">
        <v>4</v>
      </c>
      <c r="J1236" s="173">
        <f t="shared" si="105"/>
        <v>14.493</v>
      </c>
      <c r="K1236" s="116">
        <v>80</v>
      </c>
      <c r="L1236" s="116">
        <v>4</v>
      </c>
      <c r="M1236" s="173">
        <f t="shared" si="106"/>
        <v>12.6</v>
      </c>
      <c r="N1236" s="200">
        <f t="shared" ref="N1236:N1263" si="107">D1236+G1236+J1236+M1236</f>
        <v>87.5820751879699</v>
      </c>
      <c r="O1236" s="201">
        <v>5</v>
      </c>
      <c r="P1236" s="201"/>
      <c r="Q1236" s="31"/>
      <c r="R1236" s="31"/>
      <c r="S1236" s="31"/>
    </row>
    <row r="1237" spans="1:19">
      <c r="A1237" s="297" t="s">
        <v>1047</v>
      </c>
      <c r="B1237" s="173">
        <v>86.4357142857143</v>
      </c>
      <c r="C1237" s="116">
        <v>4</v>
      </c>
      <c r="D1237" s="173">
        <f t="shared" si="103"/>
        <v>18.0871428571429</v>
      </c>
      <c r="E1237" s="173">
        <v>85.6521052631579</v>
      </c>
      <c r="F1237" s="116"/>
      <c r="G1237" s="173">
        <f t="shared" si="104"/>
        <v>42.826052631579</v>
      </c>
      <c r="H1237" s="173">
        <v>89.3766666666667</v>
      </c>
      <c r="I1237" s="116">
        <v>4</v>
      </c>
      <c r="J1237" s="173">
        <f t="shared" si="105"/>
        <v>14.0065</v>
      </c>
      <c r="K1237" s="116">
        <v>80</v>
      </c>
      <c r="L1237" s="116">
        <v>4</v>
      </c>
      <c r="M1237" s="173">
        <f t="shared" si="106"/>
        <v>12.6</v>
      </c>
      <c r="N1237" s="200">
        <f t="shared" si="107"/>
        <v>87.5196954887218</v>
      </c>
      <c r="O1237" s="201">
        <v>6</v>
      </c>
      <c r="P1237" s="201"/>
      <c r="Q1237" s="31"/>
      <c r="R1237" s="31"/>
      <c r="S1237" s="31"/>
    </row>
    <row r="1238" spans="1:19">
      <c r="A1238" s="297" t="s">
        <v>1048</v>
      </c>
      <c r="B1238" s="173">
        <v>86.5071428571429</v>
      </c>
      <c r="C1238" s="116"/>
      <c r="D1238" s="173">
        <f t="shared" si="103"/>
        <v>17.3014285714286</v>
      </c>
      <c r="E1238" s="173">
        <v>85.6642105263158</v>
      </c>
      <c r="F1238" s="116"/>
      <c r="G1238" s="173">
        <f t="shared" si="104"/>
        <v>42.8321052631579</v>
      </c>
      <c r="H1238" s="173">
        <v>90.67</v>
      </c>
      <c r="I1238" s="116">
        <v>4</v>
      </c>
      <c r="J1238" s="173">
        <f t="shared" si="105"/>
        <v>14.2005</v>
      </c>
      <c r="K1238" s="116">
        <v>80</v>
      </c>
      <c r="L1238" s="116">
        <v>6</v>
      </c>
      <c r="M1238" s="173">
        <f t="shared" si="106"/>
        <v>12.9</v>
      </c>
      <c r="N1238" s="200">
        <f t="shared" si="107"/>
        <v>87.2340338345865</v>
      </c>
      <c r="O1238" s="201">
        <v>7</v>
      </c>
      <c r="P1238" s="201"/>
      <c r="Q1238" s="31"/>
      <c r="R1238" s="31"/>
      <c r="S1238" s="31"/>
    </row>
    <row r="1239" spans="1:19">
      <c r="A1239" s="297" t="s">
        <v>1049</v>
      </c>
      <c r="B1239" s="173">
        <v>84.0557142857143</v>
      </c>
      <c r="C1239" s="116"/>
      <c r="D1239" s="173">
        <f t="shared" si="103"/>
        <v>16.8111428571429</v>
      </c>
      <c r="E1239" s="173">
        <v>87.6357894736842</v>
      </c>
      <c r="F1239" s="116"/>
      <c r="G1239" s="173">
        <f t="shared" si="104"/>
        <v>43.8178947368421</v>
      </c>
      <c r="H1239" s="173">
        <v>90.7866666666667</v>
      </c>
      <c r="I1239" s="116">
        <v>4</v>
      </c>
      <c r="J1239" s="173">
        <f t="shared" si="105"/>
        <v>14.218</v>
      </c>
      <c r="K1239" s="116">
        <v>80</v>
      </c>
      <c r="L1239" s="116">
        <v>0</v>
      </c>
      <c r="M1239" s="173">
        <f t="shared" si="106"/>
        <v>12</v>
      </c>
      <c r="N1239" s="200">
        <f t="shared" si="107"/>
        <v>86.847037593985</v>
      </c>
      <c r="O1239" s="201">
        <v>8</v>
      </c>
      <c r="P1239" s="201"/>
      <c r="Q1239" s="31"/>
      <c r="R1239" s="31"/>
      <c r="S1239" s="31"/>
    </row>
    <row r="1240" spans="1:19">
      <c r="A1240" s="297" t="s">
        <v>1050</v>
      </c>
      <c r="B1240" s="173">
        <v>85.4157142857143</v>
      </c>
      <c r="C1240" s="116">
        <v>3</v>
      </c>
      <c r="D1240" s="173">
        <f t="shared" si="103"/>
        <v>17.6831428571429</v>
      </c>
      <c r="E1240" s="173">
        <v>84.2257894736842</v>
      </c>
      <c r="F1240" s="116"/>
      <c r="G1240" s="173">
        <f t="shared" si="104"/>
        <v>42.1128947368421</v>
      </c>
      <c r="H1240" s="173">
        <v>92.06</v>
      </c>
      <c r="I1240" s="116">
        <v>4</v>
      </c>
      <c r="J1240" s="173">
        <f t="shared" si="105"/>
        <v>14.409</v>
      </c>
      <c r="K1240" s="116">
        <v>80</v>
      </c>
      <c r="L1240" s="116">
        <v>3</v>
      </c>
      <c r="M1240" s="173">
        <f t="shared" si="106"/>
        <v>12.45</v>
      </c>
      <c r="N1240" s="200">
        <f t="shared" si="107"/>
        <v>86.655037593985</v>
      </c>
      <c r="O1240" s="201">
        <v>9</v>
      </c>
      <c r="P1240" s="201"/>
      <c r="Q1240" s="31"/>
      <c r="R1240" s="31"/>
      <c r="S1240" s="31"/>
    </row>
    <row r="1241" spans="1:19">
      <c r="A1241" s="297" t="s">
        <v>1051</v>
      </c>
      <c r="B1241" s="198">
        <v>84.98</v>
      </c>
      <c r="C1241" s="199">
        <v>3</v>
      </c>
      <c r="D1241" s="173">
        <f t="shared" si="103"/>
        <v>17.596</v>
      </c>
      <c r="E1241" s="198">
        <v>81.9421052631579</v>
      </c>
      <c r="F1241" s="199"/>
      <c r="G1241" s="173">
        <f t="shared" si="104"/>
        <v>40.9710526315789</v>
      </c>
      <c r="H1241" s="198">
        <v>87.89</v>
      </c>
      <c r="I1241" s="116">
        <v>4</v>
      </c>
      <c r="J1241" s="173">
        <f t="shared" si="105"/>
        <v>13.7835</v>
      </c>
      <c r="K1241" s="116">
        <v>80</v>
      </c>
      <c r="L1241" s="199">
        <v>15</v>
      </c>
      <c r="M1241" s="173">
        <f t="shared" si="106"/>
        <v>14.25</v>
      </c>
      <c r="N1241" s="200">
        <f t="shared" si="107"/>
        <v>86.6005526315789</v>
      </c>
      <c r="O1241" s="201">
        <v>10</v>
      </c>
      <c r="P1241" s="201"/>
      <c r="Q1241" s="31"/>
      <c r="R1241" s="31"/>
      <c r="S1241" s="31"/>
    </row>
    <row r="1242" spans="1:19">
      <c r="A1242" s="298" t="s">
        <v>1052</v>
      </c>
      <c r="B1242" s="173">
        <v>81.1671428571429</v>
      </c>
      <c r="C1242" s="116"/>
      <c r="D1242" s="173">
        <f t="shared" si="103"/>
        <v>16.2334285714286</v>
      </c>
      <c r="E1242" s="173">
        <v>87.2421052631579</v>
      </c>
      <c r="F1242" s="116"/>
      <c r="G1242" s="173">
        <f t="shared" si="104"/>
        <v>43.6210526315789</v>
      </c>
      <c r="H1242" s="173">
        <v>92.25</v>
      </c>
      <c r="I1242" s="116">
        <v>4</v>
      </c>
      <c r="J1242" s="173">
        <f t="shared" si="105"/>
        <v>14.4375</v>
      </c>
      <c r="K1242" s="116">
        <v>80</v>
      </c>
      <c r="L1242" s="116">
        <v>0</v>
      </c>
      <c r="M1242" s="173">
        <f t="shared" si="106"/>
        <v>12</v>
      </c>
      <c r="N1242" s="200">
        <f t="shared" si="107"/>
        <v>86.2919812030075</v>
      </c>
      <c r="O1242" s="201">
        <v>11</v>
      </c>
      <c r="P1242" s="201"/>
      <c r="Q1242" s="31"/>
      <c r="R1242" s="31"/>
      <c r="S1242" s="31"/>
    </row>
    <row r="1243" spans="1:19">
      <c r="A1243" s="297" t="s">
        <v>1053</v>
      </c>
      <c r="B1243" s="173">
        <v>83.0457142857143</v>
      </c>
      <c r="C1243" s="116"/>
      <c r="D1243" s="173">
        <f t="shared" si="103"/>
        <v>16.6091428571429</v>
      </c>
      <c r="E1243" s="173">
        <v>85.2663157894737</v>
      </c>
      <c r="F1243" s="116"/>
      <c r="G1243" s="173">
        <f t="shared" si="104"/>
        <v>42.6331578947368</v>
      </c>
      <c r="H1243" s="173">
        <v>85.8533333333333</v>
      </c>
      <c r="I1243" s="116">
        <v>12</v>
      </c>
      <c r="J1243" s="173">
        <f t="shared" si="105"/>
        <v>14.678</v>
      </c>
      <c r="K1243" s="116">
        <v>80</v>
      </c>
      <c r="L1243" s="116">
        <v>2</v>
      </c>
      <c r="M1243" s="173">
        <f t="shared" si="106"/>
        <v>12.3</v>
      </c>
      <c r="N1243" s="200">
        <f t="shared" si="107"/>
        <v>86.2203007518797</v>
      </c>
      <c r="O1243" s="201">
        <v>12</v>
      </c>
      <c r="P1243" s="201"/>
      <c r="Q1243" s="31"/>
      <c r="R1243" s="31"/>
      <c r="S1243" s="31"/>
    </row>
    <row r="1244" spans="1:19">
      <c r="A1244" s="298" t="s">
        <v>1054</v>
      </c>
      <c r="B1244" s="198">
        <v>87.87</v>
      </c>
      <c r="C1244" s="199"/>
      <c r="D1244" s="173">
        <f t="shared" si="103"/>
        <v>17.574</v>
      </c>
      <c r="E1244" s="198">
        <v>84.0863157894737</v>
      </c>
      <c r="F1244" s="199"/>
      <c r="G1244" s="173">
        <f t="shared" si="104"/>
        <v>42.0431578947369</v>
      </c>
      <c r="H1244" s="198">
        <v>90.9766666666667</v>
      </c>
      <c r="I1244" s="116">
        <v>4</v>
      </c>
      <c r="J1244" s="173">
        <f t="shared" si="105"/>
        <v>14.2465</v>
      </c>
      <c r="K1244" s="116">
        <v>80</v>
      </c>
      <c r="L1244" s="199">
        <v>0</v>
      </c>
      <c r="M1244" s="173">
        <f t="shared" si="106"/>
        <v>12</v>
      </c>
      <c r="N1244" s="200">
        <f t="shared" si="107"/>
        <v>85.8636578947369</v>
      </c>
      <c r="O1244" s="201">
        <v>13</v>
      </c>
      <c r="P1244" s="201"/>
      <c r="Q1244" s="31"/>
      <c r="R1244" s="31"/>
      <c r="S1244" s="31"/>
    </row>
    <row r="1245" spans="1:19">
      <c r="A1245" s="297" t="s">
        <v>1055</v>
      </c>
      <c r="B1245" s="173">
        <v>84.8885714285714</v>
      </c>
      <c r="C1245" s="116"/>
      <c r="D1245" s="173">
        <f t="shared" si="103"/>
        <v>16.9777142857143</v>
      </c>
      <c r="E1245" s="173">
        <v>84.8573684210526</v>
      </c>
      <c r="F1245" s="116"/>
      <c r="G1245" s="173">
        <f t="shared" si="104"/>
        <v>42.4286842105263</v>
      </c>
      <c r="H1245" s="173">
        <v>88.5133333333333</v>
      </c>
      <c r="I1245" s="116">
        <v>4</v>
      </c>
      <c r="J1245" s="173">
        <f t="shared" si="105"/>
        <v>13.877</v>
      </c>
      <c r="K1245" s="116">
        <v>80</v>
      </c>
      <c r="L1245" s="116">
        <v>2</v>
      </c>
      <c r="M1245" s="173">
        <f t="shared" si="106"/>
        <v>12.3</v>
      </c>
      <c r="N1245" s="200">
        <f t="shared" si="107"/>
        <v>85.5833984962406</v>
      </c>
      <c r="O1245" s="201">
        <v>14</v>
      </c>
      <c r="P1245" s="201"/>
      <c r="Q1245" s="31"/>
      <c r="R1245" s="31"/>
      <c r="S1245" s="31"/>
    </row>
    <row r="1246" spans="1:19">
      <c r="A1246" s="297" t="s">
        <v>1056</v>
      </c>
      <c r="B1246" s="198">
        <v>85.1742857142857</v>
      </c>
      <c r="C1246" s="199"/>
      <c r="D1246" s="173">
        <f t="shared" si="103"/>
        <v>17.0348571428571</v>
      </c>
      <c r="E1246" s="198">
        <v>84.2042105263158</v>
      </c>
      <c r="F1246" s="199"/>
      <c r="G1246" s="173">
        <f t="shared" si="104"/>
        <v>42.1021052631579</v>
      </c>
      <c r="H1246" s="198">
        <v>89.4866666666667</v>
      </c>
      <c r="I1246" s="116">
        <v>4</v>
      </c>
      <c r="J1246" s="173">
        <f t="shared" si="105"/>
        <v>14.023</v>
      </c>
      <c r="K1246" s="116">
        <v>80</v>
      </c>
      <c r="L1246" s="199">
        <v>0</v>
      </c>
      <c r="M1246" s="173">
        <f t="shared" si="106"/>
        <v>12</v>
      </c>
      <c r="N1246" s="200">
        <f t="shared" si="107"/>
        <v>85.159962406015</v>
      </c>
      <c r="O1246" s="201">
        <v>15</v>
      </c>
      <c r="P1246" s="201"/>
      <c r="Q1246" s="31"/>
      <c r="R1246" s="31"/>
      <c r="S1246" s="31"/>
    </row>
    <row r="1247" spans="1:19">
      <c r="A1247" s="297" t="s">
        <v>1057</v>
      </c>
      <c r="B1247" s="198">
        <v>86.75</v>
      </c>
      <c r="C1247" s="199"/>
      <c r="D1247" s="173">
        <f t="shared" si="103"/>
        <v>17.35</v>
      </c>
      <c r="E1247" s="198">
        <v>81.8126315789474</v>
      </c>
      <c r="F1247" s="199"/>
      <c r="G1247" s="173">
        <f t="shared" si="104"/>
        <v>40.9063157894737</v>
      </c>
      <c r="H1247" s="198">
        <v>89.86</v>
      </c>
      <c r="I1247" s="116">
        <v>4</v>
      </c>
      <c r="J1247" s="173">
        <f t="shared" si="105"/>
        <v>14.079</v>
      </c>
      <c r="K1247" s="116">
        <v>80</v>
      </c>
      <c r="L1247" s="199">
        <v>0</v>
      </c>
      <c r="M1247" s="173">
        <f t="shared" si="106"/>
        <v>12</v>
      </c>
      <c r="N1247" s="200">
        <f t="shared" si="107"/>
        <v>84.3353157894737</v>
      </c>
      <c r="O1247" s="201">
        <v>16</v>
      </c>
      <c r="P1247" s="201"/>
      <c r="Q1247" s="31"/>
      <c r="R1247" s="31"/>
      <c r="S1247" s="31"/>
    </row>
    <row r="1248" spans="1:19">
      <c r="A1248" s="297" t="s">
        <v>1058</v>
      </c>
      <c r="B1248" s="198">
        <v>78.9742857142857</v>
      </c>
      <c r="C1248" s="199"/>
      <c r="D1248" s="173">
        <f t="shared" si="103"/>
        <v>15.7948571428571</v>
      </c>
      <c r="E1248" s="198">
        <v>84.1394736842105</v>
      </c>
      <c r="F1248" s="199"/>
      <c r="G1248" s="173">
        <f t="shared" si="104"/>
        <v>42.0697368421053</v>
      </c>
      <c r="H1248" s="198">
        <v>89.9833333333333</v>
      </c>
      <c r="I1248" s="116">
        <v>4</v>
      </c>
      <c r="J1248" s="173">
        <f t="shared" si="105"/>
        <v>14.0975</v>
      </c>
      <c r="K1248" s="116">
        <v>80</v>
      </c>
      <c r="L1248" s="199">
        <v>0</v>
      </c>
      <c r="M1248" s="173">
        <f t="shared" si="106"/>
        <v>12</v>
      </c>
      <c r="N1248" s="200">
        <f t="shared" si="107"/>
        <v>83.9620939849624</v>
      </c>
      <c r="O1248" s="201">
        <v>17</v>
      </c>
      <c r="P1248" s="201"/>
      <c r="Q1248" s="31"/>
      <c r="R1248" s="31"/>
      <c r="S1248" s="31"/>
    </row>
    <row r="1249" spans="1:19">
      <c r="A1249" s="297" t="s">
        <v>1059</v>
      </c>
      <c r="B1249" s="198">
        <v>83.3857142857143</v>
      </c>
      <c r="C1249" s="199"/>
      <c r="D1249" s="173">
        <f t="shared" si="103"/>
        <v>16.6771428571429</v>
      </c>
      <c r="E1249" s="198">
        <v>82.3731578947368</v>
      </c>
      <c r="F1249" s="199"/>
      <c r="G1249" s="173">
        <f t="shared" si="104"/>
        <v>41.1865789473684</v>
      </c>
      <c r="H1249" s="198">
        <v>89.5816666666667</v>
      </c>
      <c r="I1249" s="116">
        <v>4</v>
      </c>
      <c r="J1249" s="173">
        <f t="shared" si="105"/>
        <v>14.03725</v>
      </c>
      <c r="K1249" s="116">
        <v>80</v>
      </c>
      <c r="L1249" s="199">
        <v>0</v>
      </c>
      <c r="M1249" s="173">
        <f t="shared" si="106"/>
        <v>12</v>
      </c>
      <c r="N1249" s="200">
        <f t="shared" si="107"/>
        <v>83.9009718045113</v>
      </c>
      <c r="O1249" s="201">
        <v>18</v>
      </c>
      <c r="P1249" s="201"/>
      <c r="Q1249" s="31"/>
      <c r="R1249" s="31"/>
      <c r="S1249" s="31"/>
    </row>
    <row r="1250" spans="1:19">
      <c r="A1250" s="298" t="s">
        <v>1060</v>
      </c>
      <c r="B1250" s="173">
        <v>83.0671428571429</v>
      </c>
      <c r="C1250" s="116"/>
      <c r="D1250" s="173">
        <f t="shared" si="103"/>
        <v>16.6134285714286</v>
      </c>
      <c r="E1250" s="173">
        <v>84.3936842105263</v>
      </c>
      <c r="F1250" s="116"/>
      <c r="G1250" s="173">
        <f t="shared" si="104"/>
        <v>42.1968421052632</v>
      </c>
      <c r="H1250" s="173">
        <v>82.6741666666667</v>
      </c>
      <c r="I1250" s="116">
        <v>4</v>
      </c>
      <c r="J1250" s="173">
        <f t="shared" si="105"/>
        <v>13.001125</v>
      </c>
      <c r="K1250" s="116">
        <v>80</v>
      </c>
      <c r="L1250" s="116">
        <v>0</v>
      </c>
      <c r="M1250" s="173">
        <f t="shared" si="106"/>
        <v>12</v>
      </c>
      <c r="N1250" s="200">
        <f t="shared" si="107"/>
        <v>83.8113956766917</v>
      </c>
      <c r="O1250" s="201">
        <v>19</v>
      </c>
      <c r="P1250" s="201"/>
      <c r="Q1250" s="31"/>
      <c r="R1250" s="31"/>
      <c r="S1250" s="31"/>
    </row>
    <row r="1251" spans="1:19">
      <c r="A1251" s="297" t="s">
        <v>1061</v>
      </c>
      <c r="B1251" s="198">
        <v>83.5185714285714</v>
      </c>
      <c r="C1251" s="199"/>
      <c r="D1251" s="173">
        <f t="shared" si="103"/>
        <v>16.7037142857143</v>
      </c>
      <c r="E1251" s="198">
        <v>82.9752631578947</v>
      </c>
      <c r="F1251" s="199"/>
      <c r="G1251" s="173">
        <f t="shared" si="104"/>
        <v>41.4876315789474</v>
      </c>
      <c r="H1251" s="198">
        <v>86.08</v>
      </c>
      <c r="I1251" s="116">
        <v>4</v>
      </c>
      <c r="J1251" s="173">
        <f t="shared" si="105"/>
        <v>13.512</v>
      </c>
      <c r="K1251" s="116">
        <v>80</v>
      </c>
      <c r="L1251" s="199">
        <v>0</v>
      </c>
      <c r="M1251" s="173">
        <f t="shared" si="106"/>
        <v>12</v>
      </c>
      <c r="N1251" s="200">
        <f t="shared" si="107"/>
        <v>83.7033458646616</v>
      </c>
      <c r="O1251" s="201">
        <v>20</v>
      </c>
      <c r="P1251" s="201"/>
      <c r="Q1251" s="31"/>
      <c r="R1251" s="31"/>
      <c r="S1251" s="31"/>
    </row>
    <row r="1252" spans="1:19">
      <c r="A1252" s="297" t="s">
        <v>1062</v>
      </c>
      <c r="B1252" s="198">
        <v>80.7914285714286</v>
      </c>
      <c r="C1252" s="199"/>
      <c r="D1252" s="173">
        <f t="shared" si="103"/>
        <v>16.1582857142857</v>
      </c>
      <c r="E1252" s="198">
        <v>83.5921052631579</v>
      </c>
      <c r="F1252" s="199"/>
      <c r="G1252" s="173">
        <f t="shared" si="104"/>
        <v>41.796052631579</v>
      </c>
      <c r="H1252" s="198">
        <v>86.6941666666667</v>
      </c>
      <c r="I1252" s="116">
        <v>4</v>
      </c>
      <c r="J1252" s="173">
        <f t="shared" si="105"/>
        <v>13.604125</v>
      </c>
      <c r="K1252" s="116">
        <v>80</v>
      </c>
      <c r="L1252" s="199">
        <v>0</v>
      </c>
      <c r="M1252" s="173">
        <f t="shared" si="106"/>
        <v>12</v>
      </c>
      <c r="N1252" s="200">
        <f t="shared" si="107"/>
        <v>83.5584633458647</v>
      </c>
      <c r="O1252" s="201">
        <v>21</v>
      </c>
      <c r="P1252" s="201"/>
      <c r="Q1252" s="31"/>
      <c r="R1252" s="31"/>
      <c r="S1252" s="31"/>
    </row>
    <row r="1253" spans="1:19">
      <c r="A1253" s="297" t="s">
        <v>1063</v>
      </c>
      <c r="B1253" s="198">
        <v>83.3571428571429</v>
      </c>
      <c r="C1253" s="199"/>
      <c r="D1253" s="173">
        <f t="shared" si="103"/>
        <v>16.6714285714286</v>
      </c>
      <c r="E1253" s="198">
        <v>81.9984210526316</v>
      </c>
      <c r="F1253" s="199"/>
      <c r="G1253" s="173">
        <f t="shared" si="104"/>
        <v>40.9992105263158</v>
      </c>
      <c r="H1253" s="198">
        <v>86.0133333333333</v>
      </c>
      <c r="I1253" s="116">
        <v>4</v>
      </c>
      <c r="J1253" s="173">
        <f t="shared" si="105"/>
        <v>13.502</v>
      </c>
      <c r="K1253" s="116">
        <v>80</v>
      </c>
      <c r="L1253" s="199">
        <v>0</v>
      </c>
      <c r="M1253" s="173">
        <f t="shared" si="106"/>
        <v>12</v>
      </c>
      <c r="N1253" s="200">
        <f>O1253+G1253+J1253+M1253</f>
        <v>88.5012105263158</v>
      </c>
      <c r="O1253" s="201">
        <v>22</v>
      </c>
      <c r="P1253" s="201"/>
      <c r="Q1253" s="31"/>
      <c r="R1253" s="31"/>
      <c r="S1253" s="31"/>
    </row>
    <row r="1254" spans="1:19">
      <c r="A1254" s="298" t="s">
        <v>1064</v>
      </c>
      <c r="B1254" s="198">
        <v>85.64</v>
      </c>
      <c r="C1254" s="199"/>
      <c r="D1254" s="173">
        <f t="shared" si="103"/>
        <v>17.128</v>
      </c>
      <c r="E1254" s="198">
        <v>79.1431578947368</v>
      </c>
      <c r="F1254" s="199"/>
      <c r="G1254" s="173">
        <f t="shared" si="104"/>
        <v>39.5715789473684</v>
      </c>
      <c r="H1254" s="198">
        <v>88.7566666666667</v>
      </c>
      <c r="I1254" s="116">
        <v>4</v>
      </c>
      <c r="J1254" s="173">
        <f t="shared" si="105"/>
        <v>13.9135</v>
      </c>
      <c r="K1254" s="116">
        <v>80</v>
      </c>
      <c r="L1254" s="199">
        <v>2</v>
      </c>
      <c r="M1254" s="173">
        <f t="shared" si="106"/>
        <v>12.3</v>
      </c>
      <c r="N1254" s="200">
        <f t="shared" si="107"/>
        <v>82.9130789473684</v>
      </c>
      <c r="O1254" s="201">
        <v>23</v>
      </c>
      <c r="P1254" s="201"/>
      <c r="Q1254" s="31"/>
      <c r="R1254" s="31"/>
      <c r="S1254" s="31"/>
    </row>
    <row r="1255" spans="1:19">
      <c r="A1255" s="297" t="s">
        <v>1065</v>
      </c>
      <c r="B1255" s="198">
        <v>79.8242857142857</v>
      </c>
      <c r="C1255" s="199"/>
      <c r="D1255" s="173">
        <f t="shared" si="103"/>
        <v>15.9648571428571</v>
      </c>
      <c r="E1255" s="198">
        <v>80.8347368421053</v>
      </c>
      <c r="F1255" s="199"/>
      <c r="G1255" s="173">
        <f t="shared" si="104"/>
        <v>40.4173684210527</v>
      </c>
      <c r="H1255" s="198">
        <v>89.8533333333333</v>
      </c>
      <c r="I1255" s="116">
        <v>4</v>
      </c>
      <c r="J1255" s="173">
        <f t="shared" si="105"/>
        <v>14.078</v>
      </c>
      <c r="K1255" s="116">
        <v>80</v>
      </c>
      <c r="L1255" s="199">
        <v>0</v>
      </c>
      <c r="M1255" s="173">
        <f t="shared" si="106"/>
        <v>12</v>
      </c>
      <c r="N1255" s="200">
        <f t="shared" si="107"/>
        <v>82.4602255639098</v>
      </c>
      <c r="O1255" s="201">
        <v>24</v>
      </c>
      <c r="P1255" s="201"/>
      <c r="Q1255" s="31"/>
      <c r="R1255" s="31"/>
      <c r="S1255" s="31"/>
    </row>
    <row r="1256" spans="1:19">
      <c r="A1256" s="298" t="s">
        <v>1066</v>
      </c>
      <c r="B1256" s="198">
        <v>81.3842857142857</v>
      </c>
      <c r="C1256" s="199"/>
      <c r="D1256" s="173">
        <f t="shared" si="103"/>
        <v>16.2768571428571</v>
      </c>
      <c r="E1256" s="198">
        <v>82.221052631579</v>
      </c>
      <c r="F1256" s="199"/>
      <c r="G1256" s="173">
        <f t="shared" si="104"/>
        <v>41.1105263157895</v>
      </c>
      <c r="H1256" s="198">
        <v>83.0033333333333</v>
      </c>
      <c r="I1256" s="116">
        <v>0</v>
      </c>
      <c r="J1256" s="173">
        <f t="shared" si="105"/>
        <v>12.4505</v>
      </c>
      <c r="K1256" s="116">
        <v>80</v>
      </c>
      <c r="L1256" s="199">
        <v>0</v>
      </c>
      <c r="M1256" s="173">
        <f t="shared" si="106"/>
        <v>12</v>
      </c>
      <c r="N1256" s="200">
        <f t="shared" si="107"/>
        <v>81.8378834586466</v>
      </c>
      <c r="O1256" s="201">
        <v>25</v>
      </c>
      <c r="P1256" s="201"/>
      <c r="Q1256" s="31"/>
      <c r="R1256" s="31"/>
      <c r="S1256" s="31"/>
    </row>
    <row r="1257" spans="1:19">
      <c r="A1257" s="298" t="s">
        <v>1067</v>
      </c>
      <c r="B1257" s="198">
        <v>82.9128571428571</v>
      </c>
      <c r="C1257" s="199"/>
      <c r="D1257" s="173">
        <f t="shared" si="103"/>
        <v>16.5825714285714</v>
      </c>
      <c r="E1257" s="198">
        <v>80.3026315789474</v>
      </c>
      <c r="F1257" s="199"/>
      <c r="G1257" s="173">
        <f t="shared" si="104"/>
        <v>40.1513157894737</v>
      </c>
      <c r="H1257" s="198">
        <v>85.66</v>
      </c>
      <c r="I1257" s="116">
        <v>0</v>
      </c>
      <c r="J1257" s="173">
        <f t="shared" si="105"/>
        <v>12.849</v>
      </c>
      <c r="K1257" s="116">
        <v>80</v>
      </c>
      <c r="L1257" s="199">
        <v>0</v>
      </c>
      <c r="M1257" s="173">
        <f t="shared" si="106"/>
        <v>12</v>
      </c>
      <c r="N1257" s="200">
        <f t="shared" si="107"/>
        <v>81.5828872180451</v>
      </c>
      <c r="O1257" s="201">
        <v>26</v>
      </c>
      <c r="P1257" s="201"/>
      <c r="Q1257" s="31"/>
      <c r="R1257" s="31"/>
      <c r="S1257" s="31"/>
    </row>
    <row r="1258" spans="1:19">
      <c r="A1258" s="298" t="s">
        <v>1068</v>
      </c>
      <c r="B1258" s="198">
        <v>74.8014285714286</v>
      </c>
      <c r="C1258" s="199"/>
      <c r="D1258" s="173">
        <f t="shared" si="103"/>
        <v>14.9602857142857</v>
      </c>
      <c r="E1258" s="198">
        <v>77.9731578947368</v>
      </c>
      <c r="F1258" s="199"/>
      <c r="G1258" s="173">
        <f t="shared" si="104"/>
        <v>38.9865789473684</v>
      </c>
      <c r="H1258" s="198">
        <v>84.79</v>
      </c>
      <c r="I1258" s="116">
        <v>0</v>
      </c>
      <c r="J1258" s="173">
        <f t="shared" si="105"/>
        <v>12.7185</v>
      </c>
      <c r="K1258" s="116">
        <v>80</v>
      </c>
      <c r="L1258" s="199">
        <v>0</v>
      </c>
      <c r="M1258" s="173">
        <f t="shared" si="106"/>
        <v>12</v>
      </c>
      <c r="N1258" s="200">
        <f t="shared" si="107"/>
        <v>78.6653646616541</v>
      </c>
      <c r="O1258" s="201">
        <v>27</v>
      </c>
      <c r="P1258" s="201"/>
      <c r="Q1258" s="31"/>
      <c r="R1258" s="31"/>
      <c r="S1258" s="31"/>
    </row>
    <row r="1259" spans="1:19">
      <c r="A1259" s="298" t="s">
        <v>1069</v>
      </c>
      <c r="B1259" s="198">
        <v>68.46</v>
      </c>
      <c r="C1259" s="199"/>
      <c r="D1259" s="173">
        <f t="shared" si="103"/>
        <v>13.692</v>
      </c>
      <c r="E1259" s="198">
        <v>78.1305263157895</v>
      </c>
      <c r="F1259" s="199"/>
      <c r="G1259" s="173">
        <f t="shared" si="104"/>
        <v>39.0652631578947</v>
      </c>
      <c r="H1259" s="198">
        <v>92.58</v>
      </c>
      <c r="I1259" s="116">
        <v>0</v>
      </c>
      <c r="J1259" s="173">
        <f t="shared" si="105"/>
        <v>13.887</v>
      </c>
      <c r="K1259" s="116">
        <v>80</v>
      </c>
      <c r="L1259" s="199">
        <v>0</v>
      </c>
      <c r="M1259" s="173">
        <f t="shared" si="106"/>
        <v>12</v>
      </c>
      <c r="N1259" s="200">
        <f t="shared" si="107"/>
        <v>78.6442631578947</v>
      </c>
      <c r="O1259" s="201">
        <v>28</v>
      </c>
      <c r="P1259" s="201"/>
      <c r="Q1259" s="31"/>
      <c r="R1259" s="31"/>
      <c r="S1259" s="31"/>
    </row>
    <row r="1260" spans="1:19">
      <c r="A1260" s="297" t="s">
        <v>1070</v>
      </c>
      <c r="B1260" s="198">
        <v>72.9514285714286</v>
      </c>
      <c r="C1260" s="199"/>
      <c r="D1260" s="173">
        <f t="shared" si="103"/>
        <v>14.5902857142857</v>
      </c>
      <c r="E1260" s="198">
        <v>77.3784210526316</v>
      </c>
      <c r="F1260" s="199"/>
      <c r="G1260" s="173">
        <f t="shared" si="104"/>
        <v>38.6892105263158</v>
      </c>
      <c r="H1260" s="198">
        <v>84.74</v>
      </c>
      <c r="I1260" s="116">
        <v>4</v>
      </c>
      <c r="J1260" s="173">
        <f t="shared" si="105"/>
        <v>13.311</v>
      </c>
      <c r="K1260" s="116">
        <v>80</v>
      </c>
      <c r="L1260" s="199">
        <v>0</v>
      </c>
      <c r="M1260" s="173">
        <f t="shared" si="106"/>
        <v>12</v>
      </c>
      <c r="N1260" s="200">
        <f t="shared" si="107"/>
        <v>78.5904962406015</v>
      </c>
      <c r="O1260" s="201">
        <v>29</v>
      </c>
      <c r="P1260" s="201"/>
      <c r="Q1260" s="31"/>
      <c r="R1260" s="31"/>
      <c r="S1260" s="31"/>
    </row>
    <row r="1261" spans="1:19">
      <c r="A1261" s="298" t="s">
        <v>1071</v>
      </c>
      <c r="B1261" s="198">
        <v>79.5285714285714</v>
      </c>
      <c r="C1261" s="199"/>
      <c r="D1261" s="173">
        <f t="shared" si="103"/>
        <v>15.9057142857143</v>
      </c>
      <c r="E1261" s="198">
        <v>73.94</v>
      </c>
      <c r="F1261" s="199"/>
      <c r="G1261" s="173">
        <f t="shared" si="104"/>
        <v>36.97</v>
      </c>
      <c r="H1261" s="198">
        <v>89.0166666666667</v>
      </c>
      <c r="I1261" s="116">
        <v>0</v>
      </c>
      <c r="J1261" s="173">
        <f t="shared" si="105"/>
        <v>13.3525</v>
      </c>
      <c r="K1261" s="116">
        <v>80</v>
      </c>
      <c r="L1261" s="199">
        <v>0</v>
      </c>
      <c r="M1261" s="173">
        <f t="shared" si="106"/>
        <v>12</v>
      </c>
      <c r="N1261" s="200">
        <f t="shared" si="107"/>
        <v>78.2282142857143</v>
      </c>
      <c r="O1261" s="201">
        <v>30</v>
      </c>
      <c r="P1261" s="201"/>
      <c r="Q1261" s="31"/>
      <c r="R1261" s="31"/>
      <c r="S1261" s="31"/>
    </row>
    <row r="1262" spans="1:19">
      <c r="A1262" s="297" t="s">
        <v>1072</v>
      </c>
      <c r="B1262" s="198">
        <v>76.7885714285714</v>
      </c>
      <c r="C1262" s="199"/>
      <c r="D1262" s="173">
        <f t="shared" si="103"/>
        <v>15.3577142857143</v>
      </c>
      <c r="E1262" s="198">
        <v>67.4242105263158</v>
      </c>
      <c r="F1262" s="199"/>
      <c r="G1262" s="173">
        <f t="shared" si="104"/>
        <v>33.7121052631579</v>
      </c>
      <c r="H1262" s="198">
        <v>86.4266666666667</v>
      </c>
      <c r="I1262" s="116">
        <v>0</v>
      </c>
      <c r="J1262" s="173">
        <f t="shared" si="105"/>
        <v>12.964</v>
      </c>
      <c r="K1262" s="116">
        <v>80</v>
      </c>
      <c r="L1262" s="199">
        <v>0</v>
      </c>
      <c r="M1262" s="173">
        <f t="shared" si="106"/>
        <v>12</v>
      </c>
      <c r="N1262" s="200">
        <f t="shared" si="107"/>
        <v>74.0338195488722</v>
      </c>
      <c r="O1262" s="201">
        <v>31</v>
      </c>
      <c r="P1262" s="201"/>
      <c r="Q1262" s="31"/>
      <c r="R1262" s="31"/>
      <c r="S1262" s="31"/>
    </row>
    <row r="1263" spans="1:19">
      <c r="A1263" s="298" t="s">
        <v>1073</v>
      </c>
      <c r="B1263" s="198">
        <v>72.5757142857143</v>
      </c>
      <c r="C1263" s="199"/>
      <c r="D1263" s="173">
        <f t="shared" si="103"/>
        <v>14.5151428571429</v>
      </c>
      <c r="E1263" s="198">
        <v>69.8657894736842</v>
      </c>
      <c r="F1263" s="199"/>
      <c r="G1263" s="173">
        <f t="shared" si="104"/>
        <v>34.9328947368421</v>
      </c>
      <c r="H1263" s="198">
        <v>83.6866666666667</v>
      </c>
      <c r="I1263" s="116">
        <v>0</v>
      </c>
      <c r="J1263" s="173">
        <f t="shared" si="105"/>
        <v>12.553</v>
      </c>
      <c r="K1263" s="116">
        <v>80</v>
      </c>
      <c r="L1263" s="199">
        <v>0</v>
      </c>
      <c r="M1263" s="173">
        <f t="shared" si="106"/>
        <v>12</v>
      </c>
      <c r="N1263" s="200">
        <f t="shared" si="107"/>
        <v>74.001037593985</v>
      </c>
      <c r="O1263" s="201">
        <v>32</v>
      </c>
      <c r="P1263" s="201"/>
      <c r="Q1263" s="31"/>
      <c r="R1263" s="31"/>
      <c r="S1263" s="31"/>
    </row>
    <row r="1264" spans="1:19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</row>
    <row r="1265" spans="1:19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</row>
    <row r="1266" spans="1:19">
      <c r="A1266" s="23" t="s">
        <v>999</v>
      </c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</row>
    <row r="1267" spans="1:19">
      <c r="A1267" s="23" t="s">
        <v>1074</v>
      </c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</row>
    <row r="1268" spans="1:19">
      <c r="A1268" s="64" t="s">
        <v>2</v>
      </c>
      <c r="B1268" s="64" t="s">
        <v>3</v>
      </c>
      <c r="C1268" s="64"/>
      <c r="D1268" s="64"/>
      <c r="E1268" s="64" t="s">
        <v>4</v>
      </c>
      <c r="F1268" s="64"/>
      <c r="G1268" s="64"/>
      <c r="H1268" s="64" t="s">
        <v>5</v>
      </c>
      <c r="I1268" s="64"/>
      <c r="J1268" s="64"/>
      <c r="K1268" s="64" t="s">
        <v>6</v>
      </c>
      <c r="L1268" s="64"/>
      <c r="M1268" s="64"/>
      <c r="N1268" s="64" t="s">
        <v>7</v>
      </c>
      <c r="O1268" s="64" t="s">
        <v>8</v>
      </c>
      <c r="P1268" s="175" t="s">
        <v>203</v>
      </c>
      <c r="Q1268" s="179"/>
      <c r="R1268" s="180"/>
      <c r="S1268" s="181"/>
    </row>
    <row r="1269" spans="1:19">
      <c r="A1269" s="64"/>
      <c r="B1269" s="64"/>
      <c r="C1269" s="64"/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176"/>
      <c r="Q1269" s="182"/>
      <c r="R1269" s="182"/>
      <c r="S1269" s="183"/>
    </row>
    <row r="1270" spans="1:19">
      <c r="A1270" s="64"/>
      <c r="B1270" s="64"/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176"/>
      <c r="Q1270" s="184"/>
      <c r="R1270" s="184"/>
      <c r="S1270" s="185"/>
    </row>
    <row r="1271" spans="1:19">
      <c r="A1271" s="64"/>
      <c r="B1271" s="64" t="s">
        <v>12</v>
      </c>
      <c r="C1271" s="64" t="s">
        <v>13</v>
      </c>
      <c r="D1271" s="192">
        <v>0.2</v>
      </c>
      <c r="E1271" s="64" t="s">
        <v>14</v>
      </c>
      <c r="F1271" s="64" t="s">
        <v>15</v>
      </c>
      <c r="G1271" s="192">
        <v>0.5</v>
      </c>
      <c r="H1271" s="64" t="s">
        <v>12</v>
      </c>
      <c r="I1271" s="64" t="s">
        <v>13</v>
      </c>
      <c r="J1271" s="192">
        <v>0.15</v>
      </c>
      <c r="K1271" s="64" t="s">
        <v>12</v>
      </c>
      <c r="L1271" s="64" t="s">
        <v>13</v>
      </c>
      <c r="M1271" s="192">
        <v>0.15</v>
      </c>
      <c r="N1271" s="64"/>
      <c r="O1271" s="64"/>
      <c r="P1271" s="176"/>
      <c r="Q1271" s="186"/>
      <c r="R1271" s="186"/>
      <c r="S1271" s="187"/>
    </row>
    <row r="1272" spans="1:19">
      <c r="A1272" s="64"/>
      <c r="B1272" s="64"/>
      <c r="C1272" s="64"/>
      <c r="D1272" s="192"/>
      <c r="E1272" s="64"/>
      <c r="F1272" s="64" t="s">
        <v>9</v>
      </c>
      <c r="G1272" s="192"/>
      <c r="H1272" s="64"/>
      <c r="I1272" s="64"/>
      <c r="J1272" s="192"/>
      <c r="K1272" s="64"/>
      <c r="L1272" s="64"/>
      <c r="M1272" s="192"/>
      <c r="N1272" s="64"/>
      <c r="O1272" s="64"/>
      <c r="P1272" s="176"/>
      <c r="Q1272" s="182"/>
      <c r="R1272" s="182"/>
      <c r="S1272" s="183"/>
    </row>
    <row r="1273" spans="1:19">
      <c r="A1273" s="64"/>
      <c r="B1273" s="64">
        <v>80</v>
      </c>
      <c r="C1273" s="64" t="s">
        <v>18</v>
      </c>
      <c r="D1273" s="64" t="s">
        <v>19</v>
      </c>
      <c r="E1273" s="64" t="s">
        <v>20</v>
      </c>
      <c r="F1273" s="64" t="s">
        <v>18</v>
      </c>
      <c r="G1273" s="64" t="s">
        <v>19</v>
      </c>
      <c r="H1273" s="64" t="s">
        <v>20</v>
      </c>
      <c r="I1273" s="64" t="s">
        <v>18</v>
      </c>
      <c r="J1273" s="64" t="s">
        <v>19</v>
      </c>
      <c r="K1273" s="64">
        <v>80</v>
      </c>
      <c r="L1273" s="64" t="s">
        <v>21</v>
      </c>
      <c r="M1273" s="64" t="s">
        <v>19</v>
      </c>
      <c r="N1273" s="64"/>
      <c r="O1273" s="64"/>
      <c r="P1273" s="176"/>
      <c r="Q1273" s="184"/>
      <c r="R1273" s="184"/>
      <c r="S1273" s="185"/>
    </row>
    <row r="1274" spans="1:19">
      <c r="A1274" s="64"/>
      <c r="B1274" s="64" t="s">
        <v>10</v>
      </c>
      <c r="C1274" s="64"/>
      <c r="D1274" s="64"/>
      <c r="E1274" s="64"/>
      <c r="F1274" s="64"/>
      <c r="G1274" s="64"/>
      <c r="H1274" s="64"/>
      <c r="I1274" s="64"/>
      <c r="J1274" s="64"/>
      <c r="K1274" s="64" t="s">
        <v>10</v>
      </c>
      <c r="L1274" s="64"/>
      <c r="M1274" s="64"/>
      <c r="N1274" s="64"/>
      <c r="O1274" s="64"/>
      <c r="P1274" s="177"/>
      <c r="Q1274" s="186"/>
      <c r="R1274" s="186"/>
      <c r="S1274" s="187"/>
    </row>
    <row r="1275" spans="1:19">
      <c r="A1275" s="4" t="s">
        <v>1075</v>
      </c>
      <c r="B1275" s="194">
        <v>89.6</v>
      </c>
      <c r="C1275" s="194">
        <v>7</v>
      </c>
      <c r="D1275" s="193">
        <f t="shared" ref="D1275:D1313" si="108">(B1275+C1275)*0.2</f>
        <v>19.32</v>
      </c>
      <c r="E1275" s="193">
        <v>87.1230769230769</v>
      </c>
      <c r="F1275" s="194"/>
      <c r="G1275" s="193">
        <f t="shared" ref="G1275:G1313" si="109">(E1275+F1275)*0.5</f>
        <v>43.5615384615384</v>
      </c>
      <c r="H1275" s="194">
        <v>75.18</v>
      </c>
      <c r="I1275" s="194">
        <v>5</v>
      </c>
      <c r="J1275" s="193">
        <f t="shared" ref="J1275:J1313" si="110">(H1275+I1275)*0.15</f>
        <v>12.027</v>
      </c>
      <c r="K1275" s="194">
        <v>80</v>
      </c>
      <c r="L1275" s="194">
        <v>33</v>
      </c>
      <c r="M1275" s="193">
        <f t="shared" ref="M1275:M1313" si="111">(K1275+L1275)*0.15</f>
        <v>16.95</v>
      </c>
      <c r="N1275" s="193">
        <f>D1275+G1275+J1275+M1275</f>
        <v>91.8585384615385</v>
      </c>
      <c r="O1275" s="116">
        <v>1</v>
      </c>
      <c r="P1275" s="194"/>
      <c r="Q1275" s="197"/>
      <c r="R1275" s="197"/>
      <c r="S1275" s="31"/>
    </row>
    <row r="1276" spans="1:19">
      <c r="A1276" s="297" t="s">
        <v>1076</v>
      </c>
      <c r="B1276" s="194">
        <v>91.8</v>
      </c>
      <c r="C1276" s="194"/>
      <c r="D1276" s="193">
        <f t="shared" si="108"/>
        <v>18.36</v>
      </c>
      <c r="E1276" s="193">
        <v>88.0738461538462</v>
      </c>
      <c r="F1276" s="194"/>
      <c r="G1276" s="193">
        <f t="shared" si="109"/>
        <v>44.0369230769231</v>
      </c>
      <c r="H1276" s="194">
        <v>70.62</v>
      </c>
      <c r="I1276" s="194">
        <v>4</v>
      </c>
      <c r="J1276" s="193">
        <f t="shared" si="110"/>
        <v>11.193</v>
      </c>
      <c r="K1276" s="194">
        <v>80</v>
      </c>
      <c r="L1276" s="194">
        <v>41</v>
      </c>
      <c r="M1276" s="193">
        <f t="shared" si="111"/>
        <v>18.15</v>
      </c>
      <c r="N1276" s="193">
        <f t="shared" ref="N1276:N1313" si="112">D1276+G1276+J1276+M1276</f>
        <v>91.7399230769231</v>
      </c>
      <c r="O1276" s="116">
        <v>2</v>
      </c>
      <c r="P1276" s="194"/>
      <c r="Q1276" s="197"/>
      <c r="R1276" s="197"/>
      <c r="S1276" s="31"/>
    </row>
    <row r="1277" spans="1:19">
      <c r="A1277" s="4" t="s">
        <v>1077</v>
      </c>
      <c r="B1277" s="194">
        <v>86</v>
      </c>
      <c r="C1277" s="194">
        <v>3</v>
      </c>
      <c r="D1277" s="193">
        <f t="shared" si="108"/>
        <v>17.8</v>
      </c>
      <c r="E1277" s="193">
        <v>87.1146153846154</v>
      </c>
      <c r="F1277" s="194"/>
      <c r="G1277" s="193">
        <f t="shared" si="109"/>
        <v>43.5573076923077</v>
      </c>
      <c r="H1277" s="194">
        <v>71.92</v>
      </c>
      <c r="I1277" s="194">
        <v>4</v>
      </c>
      <c r="J1277" s="193">
        <f t="shared" si="110"/>
        <v>11.388</v>
      </c>
      <c r="K1277" s="194">
        <v>80</v>
      </c>
      <c r="L1277" s="194">
        <v>46.5</v>
      </c>
      <c r="M1277" s="193">
        <f t="shared" si="111"/>
        <v>18.975</v>
      </c>
      <c r="N1277" s="193">
        <f t="shared" si="112"/>
        <v>91.7203076923077</v>
      </c>
      <c r="O1277" s="116">
        <v>3</v>
      </c>
      <c r="P1277" s="194"/>
      <c r="Q1277" s="197"/>
      <c r="R1277" s="197"/>
      <c r="S1277" s="31"/>
    </row>
    <row r="1278" spans="1:19">
      <c r="A1278" s="4" t="s">
        <v>1078</v>
      </c>
      <c r="B1278" s="194">
        <v>91.2</v>
      </c>
      <c r="C1278" s="194">
        <v>3</v>
      </c>
      <c r="D1278" s="193">
        <f t="shared" si="108"/>
        <v>18.84</v>
      </c>
      <c r="E1278" s="193">
        <v>92.4969230769231</v>
      </c>
      <c r="F1278" s="194"/>
      <c r="G1278" s="193">
        <f t="shared" si="109"/>
        <v>46.2484615384615</v>
      </c>
      <c r="H1278" s="194">
        <v>71.2</v>
      </c>
      <c r="I1278" s="194">
        <v>5</v>
      </c>
      <c r="J1278" s="193">
        <f t="shared" si="110"/>
        <v>11.43</v>
      </c>
      <c r="K1278" s="194">
        <v>80</v>
      </c>
      <c r="L1278" s="194">
        <v>17.5</v>
      </c>
      <c r="M1278" s="193">
        <f t="shared" si="111"/>
        <v>14.625</v>
      </c>
      <c r="N1278" s="193">
        <f t="shared" si="112"/>
        <v>91.1434615384615</v>
      </c>
      <c r="O1278" s="116">
        <v>4</v>
      </c>
      <c r="P1278" s="194"/>
      <c r="Q1278" s="197"/>
      <c r="R1278" s="197"/>
      <c r="S1278" s="31"/>
    </row>
    <row r="1279" spans="1:19">
      <c r="A1279" s="4" t="s">
        <v>1079</v>
      </c>
      <c r="B1279" s="194">
        <v>88.6</v>
      </c>
      <c r="C1279" s="194"/>
      <c r="D1279" s="193">
        <f t="shared" si="108"/>
        <v>17.72</v>
      </c>
      <c r="E1279" s="193">
        <v>86.6284615384616</v>
      </c>
      <c r="F1279" s="194"/>
      <c r="G1279" s="193">
        <f t="shared" si="109"/>
        <v>43.3142307692308</v>
      </c>
      <c r="H1279" s="194">
        <v>75.03</v>
      </c>
      <c r="I1279" s="194">
        <v>6</v>
      </c>
      <c r="J1279" s="193">
        <f t="shared" si="110"/>
        <v>12.1545</v>
      </c>
      <c r="K1279" s="194">
        <v>80</v>
      </c>
      <c r="L1279" s="194">
        <v>27</v>
      </c>
      <c r="M1279" s="193">
        <f t="shared" si="111"/>
        <v>16.05</v>
      </c>
      <c r="N1279" s="193">
        <f t="shared" si="112"/>
        <v>89.2387307692308</v>
      </c>
      <c r="O1279" s="116">
        <v>5</v>
      </c>
      <c r="P1279" s="194"/>
      <c r="Q1279" s="197"/>
      <c r="R1279" s="197"/>
      <c r="S1279" s="31"/>
    </row>
    <row r="1280" spans="1:19">
      <c r="A1280" s="4" t="s">
        <v>1080</v>
      </c>
      <c r="B1280" s="194">
        <v>91.4</v>
      </c>
      <c r="C1280" s="194"/>
      <c r="D1280" s="193">
        <f t="shared" si="108"/>
        <v>18.28</v>
      </c>
      <c r="E1280" s="193">
        <v>91.3338461538462</v>
      </c>
      <c r="F1280" s="194"/>
      <c r="G1280" s="193">
        <f t="shared" si="109"/>
        <v>45.6669230769231</v>
      </c>
      <c r="H1280" s="194">
        <v>69.98</v>
      </c>
      <c r="I1280" s="194">
        <v>4</v>
      </c>
      <c r="J1280" s="193">
        <f t="shared" si="110"/>
        <v>11.097</v>
      </c>
      <c r="K1280" s="194">
        <v>80</v>
      </c>
      <c r="L1280" s="194">
        <v>13</v>
      </c>
      <c r="M1280" s="193">
        <f t="shared" si="111"/>
        <v>13.95</v>
      </c>
      <c r="N1280" s="193">
        <f t="shared" si="112"/>
        <v>88.9939230769231</v>
      </c>
      <c r="O1280" s="116">
        <v>6</v>
      </c>
      <c r="P1280" s="194"/>
      <c r="Q1280" s="197"/>
      <c r="R1280" s="197"/>
      <c r="S1280" s="31"/>
    </row>
    <row r="1281" spans="1:19">
      <c r="A1281" s="4" t="s">
        <v>1081</v>
      </c>
      <c r="B1281" s="194">
        <v>84.6</v>
      </c>
      <c r="C1281" s="194"/>
      <c r="D1281" s="193">
        <f t="shared" si="108"/>
        <v>16.92</v>
      </c>
      <c r="E1281" s="193">
        <v>87.1076923076923</v>
      </c>
      <c r="F1281" s="194"/>
      <c r="G1281" s="193">
        <f t="shared" si="109"/>
        <v>43.5538461538462</v>
      </c>
      <c r="H1281" s="194">
        <v>74.77</v>
      </c>
      <c r="I1281" s="194">
        <v>6</v>
      </c>
      <c r="J1281" s="193">
        <f t="shared" si="110"/>
        <v>12.1155</v>
      </c>
      <c r="K1281" s="194">
        <v>80</v>
      </c>
      <c r="L1281" s="194">
        <v>23</v>
      </c>
      <c r="M1281" s="193">
        <f t="shared" si="111"/>
        <v>15.45</v>
      </c>
      <c r="N1281" s="193">
        <f t="shared" si="112"/>
        <v>88.0393461538462</v>
      </c>
      <c r="O1281" s="116">
        <v>7</v>
      </c>
      <c r="P1281" s="194"/>
      <c r="Q1281" s="197"/>
      <c r="R1281" s="197"/>
      <c r="S1281" s="31"/>
    </row>
    <row r="1282" spans="1:19">
      <c r="A1282" s="4" t="s">
        <v>1082</v>
      </c>
      <c r="B1282" s="194">
        <v>85</v>
      </c>
      <c r="C1282" s="194"/>
      <c r="D1282" s="193">
        <f t="shared" si="108"/>
        <v>17</v>
      </c>
      <c r="E1282" s="193">
        <v>91.0776923076923</v>
      </c>
      <c r="F1282" s="194"/>
      <c r="G1282" s="193">
        <f t="shared" si="109"/>
        <v>45.5388461538462</v>
      </c>
      <c r="H1282" s="194">
        <v>69.45</v>
      </c>
      <c r="I1282" s="194">
        <v>4</v>
      </c>
      <c r="J1282" s="193">
        <f t="shared" si="110"/>
        <v>11.0175</v>
      </c>
      <c r="K1282" s="194">
        <v>80</v>
      </c>
      <c r="L1282" s="194">
        <v>12</v>
      </c>
      <c r="M1282" s="193">
        <f t="shared" si="111"/>
        <v>13.8</v>
      </c>
      <c r="N1282" s="193">
        <f t="shared" si="112"/>
        <v>87.3563461538461</v>
      </c>
      <c r="O1282" s="116">
        <v>8</v>
      </c>
      <c r="P1282" s="194"/>
      <c r="Q1282" s="197"/>
      <c r="R1282" s="197"/>
      <c r="S1282" s="31"/>
    </row>
    <row r="1283" spans="1:19">
      <c r="A1283" s="4" t="s">
        <v>1083</v>
      </c>
      <c r="B1283" s="194">
        <v>83</v>
      </c>
      <c r="C1283" s="194"/>
      <c r="D1283" s="193">
        <f t="shared" si="108"/>
        <v>16.6</v>
      </c>
      <c r="E1283" s="193">
        <v>88.2038461538462</v>
      </c>
      <c r="F1283" s="194"/>
      <c r="G1283" s="193">
        <f t="shared" si="109"/>
        <v>44.1019230769231</v>
      </c>
      <c r="H1283" s="194">
        <v>70.2</v>
      </c>
      <c r="I1283" s="194">
        <v>5</v>
      </c>
      <c r="J1283" s="193">
        <f t="shared" si="110"/>
        <v>11.28</v>
      </c>
      <c r="K1283" s="194">
        <v>80</v>
      </c>
      <c r="L1283" s="194">
        <v>22</v>
      </c>
      <c r="M1283" s="193">
        <f t="shared" si="111"/>
        <v>15.3</v>
      </c>
      <c r="N1283" s="193">
        <f t="shared" si="112"/>
        <v>87.2819230769231</v>
      </c>
      <c r="O1283" s="116">
        <v>9</v>
      </c>
      <c r="P1283" s="194"/>
      <c r="Q1283" s="197"/>
      <c r="R1283" s="197"/>
      <c r="S1283" s="31"/>
    </row>
    <row r="1284" spans="1:19">
      <c r="A1284" s="4" t="s">
        <v>1084</v>
      </c>
      <c r="B1284" s="194">
        <v>89</v>
      </c>
      <c r="C1284" s="194"/>
      <c r="D1284" s="193">
        <f t="shared" si="108"/>
        <v>17.8</v>
      </c>
      <c r="E1284" s="193">
        <v>86.64</v>
      </c>
      <c r="F1284" s="194"/>
      <c r="G1284" s="193">
        <f t="shared" si="109"/>
        <v>43.32</v>
      </c>
      <c r="H1284" s="194">
        <v>68.83</v>
      </c>
      <c r="I1284" s="194">
        <v>4</v>
      </c>
      <c r="J1284" s="193">
        <f t="shared" si="110"/>
        <v>10.9245</v>
      </c>
      <c r="K1284" s="194">
        <v>80</v>
      </c>
      <c r="L1284" s="194">
        <v>18</v>
      </c>
      <c r="M1284" s="193">
        <f t="shared" si="111"/>
        <v>14.7</v>
      </c>
      <c r="N1284" s="193">
        <f t="shared" si="112"/>
        <v>86.7445</v>
      </c>
      <c r="O1284" s="116">
        <v>10</v>
      </c>
      <c r="P1284" s="194"/>
      <c r="Q1284" s="197"/>
      <c r="R1284" s="197"/>
      <c r="S1284" s="31"/>
    </row>
    <row r="1285" spans="1:19">
      <c r="A1285" s="4" t="s">
        <v>1085</v>
      </c>
      <c r="B1285" s="196">
        <v>90.6</v>
      </c>
      <c r="C1285" s="196"/>
      <c r="D1285" s="193">
        <f t="shared" si="108"/>
        <v>18.12</v>
      </c>
      <c r="E1285" s="195">
        <v>81.2584615384615</v>
      </c>
      <c r="F1285" s="196"/>
      <c r="G1285" s="193">
        <f t="shared" si="109"/>
        <v>40.6292307692308</v>
      </c>
      <c r="H1285" s="196">
        <v>73.58</v>
      </c>
      <c r="I1285" s="196">
        <v>5</v>
      </c>
      <c r="J1285" s="193">
        <f t="shared" si="110"/>
        <v>11.787</v>
      </c>
      <c r="K1285" s="194">
        <v>80</v>
      </c>
      <c r="L1285" s="196">
        <v>27</v>
      </c>
      <c r="M1285" s="193">
        <f t="shared" si="111"/>
        <v>16.05</v>
      </c>
      <c r="N1285" s="193">
        <f t="shared" si="112"/>
        <v>86.5862307692307</v>
      </c>
      <c r="O1285" s="116">
        <v>11</v>
      </c>
      <c r="P1285" s="194"/>
      <c r="Q1285" s="197"/>
      <c r="R1285" s="197"/>
      <c r="S1285" s="31"/>
    </row>
    <row r="1286" spans="1:19">
      <c r="A1286" s="4" t="s">
        <v>1086</v>
      </c>
      <c r="B1286" s="194">
        <v>84.6</v>
      </c>
      <c r="C1286" s="194"/>
      <c r="D1286" s="193">
        <f t="shared" si="108"/>
        <v>16.92</v>
      </c>
      <c r="E1286" s="193">
        <v>89.1915384615385</v>
      </c>
      <c r="F1286" s="194"/>
      <c r="G1286" s="193">
        <f t="shared" si="109"/>
        <v>44.5957692307692</v>
      </c>
      <c r="H1286" s="194">
        <v>72.38</v>
      </c>
      <c r="I1286" s="194">
        <v>4</v>
      </c>
      <c r="J1286" s="193">
        <f t="shared" si="110"/>
        <v>11.457</v>
      </c>
      <c r="K1286" s="194">
        <v>80</v>
      </c>
      <c r="L1286" s="194">
        <v>8</v>
      </c>
      <c r="M1286" s="193">
        <f t="shared" si="111"/>
        <v>13.2</v>
      </c>
      <c r="N1286" s="193">
        <f t="shared" si="112"/>
        <v>86.1727692307692</v>
      </c>
      <c r="O1286" s="116">
        <v>12</v>
      </c>
      <c r="P1286" s="194"/>
      <c r="Q1286" s="197"/>
      <c r="R1286" s="197"/>
      <c r="S1286" s="31"/>
    </row>
    <row r="1287" spans="1:19">
      <c r="A1287" s="4" t="s">
        <v>1087</v>
      </c>
      <c r="B1287" s="194">
        <v>87.4</v>
      </c>
      <c r="C1287" s="194"/>
      <c r="D1287" s="193">
        <f t="shared" si="108"/>
        <v>17.48</v>
      </c>
      <c r="E1287" s="193">
        <v>86.5623076923077</v>
      </c>
      <c r="F1287" s="194"/>
      <c r="G1287" s="193">
        <f t="shared" si="109"/>
        <v>43.2811538461538</v>
      </c>
      <c r="H1287" s="193">
        <v>71.3</v>
      </c>
      <c r="I1287" s="194">
        <v>4</v>
      </c>
      <c r="J1287" s="193">
        <f t="shared" si="110"/>
        <v>11.295</v>
      </c>
      <c r="K1287" s="194">
        <v>80</v>
      </c>
      <c r="L1287" s="194"/>
      <c r="M1287" s="193">
        <f t="shared" si="111"/>
        <v>12</v>
      </c>
      <c r="N1287" s="193">
        <f t="shared" si="112"/>
        <v>84.0561538461538</v>
      </c>
      <c r="O1287" s="116">
        <v>13</v>
      </c>
      <c r="P1287" s="196"/>
      <c r="Q1287" s="197"/>
      <c r="R1287" s="197"/>
      <c r="S1287" s="31"/>
    </row>
    <row r="1288" spans="1:19">
      <c r="A1288" s="4" t="s">
        <v>1088</v>
      </c>
      <c r="B1288" s="196">
        <v>88.4</v>
      </c>
      <c r="C1288" s="196"/>
      <c r="D1288" s="193">
        <f t="shared" si="108"/>
        <v>17.68</v>
      </c>
      <c r="E1288" s="195">
        <v>85.7715384615385</v>
      </c>
      <c r="F1288" s="196"/>
      <c r="G1288" s="193">
        <f t="shared" si="109"/>
        <v>42.8857692307692</v>
      </c>
      <c r="H1288" s="195">
        <v>70.9</v>
      </c>
      <c r="I1288" s="196">
        <v>4</v>
      </c>
      <c r="J1288" s="193">
        <f t="shared" si="110"/>
        <v>11.235</v>
      </c>
      <c r="K1288" s="194">
        <v>80</v>
      </c>
      <c r="L1288" s="196"/>
      <c r="M1288" s="193">
        <f t="shared" si="111"/>
        <v>12</v>
      </c>
      <c r="N1288" s="193">
        <f t="shared" si="112"/>
        <v>83.8007692307692</v>
      </c>
      <c r="O1288" s="116">
        <v>14</v>
      </c>
      <c r="P1288" s="196"/>
      <c r="Q1288" s="197"/>
      <c r="R1288" s="197"/>
      <c r="S1288" s="31"/>
    </row>
    <row r="1289" spans="1:19">
      <c r="A1289" s="9" t="s">
        <v>1089</v>
      </c>
      <c r="B1289" s="196">
        <v>85.8</v>
      </c>
      <c r="C1289" s="196"/>
      <c r="D1289" s="193">
        <f t="shared" si="108"/>
        <v>17.16</v>
      </c>
      <c r="E1289" s="195">
        <v>85.8376923076923</v>
      </c>
      <c r="F1289" s="196"/>
      <c r="G1289" s="193">
        <f t="shared" si="109"/>
        <v>42.9188461538461</v>
      </c>
      <c r="H1289" s="196">
        <v>73.02</v>
      </c>
      <c r="I1289" s="196">
        <v>4</v>
      </c>
      <c r="J1289" s="193">
        <f t="shared" si="110"/>
        <v>11.553</v>
      </c>
      <c r="K1289" s="194">
        <v>80</v>
      </c>
      <c r="L1289" s="196"/>
      <c r="M1289" s="193">
        <f t="shared" si="111"/>
        <v>12</v>
      </c>
      <c r="N1289" s="193">
        <f t="shared" si="112"/>
        <v>83.6318461538461</v>
      </c>
      <c r="O1289" s="116">
        <v>15</v>
      </c>
      <c r="P1289" s="196"/>
      <c r="Q1289" s="197"/>
      <c r="R1289" s="197"/>
      <c r="S1289" s="31"/>
    </row>
    <row r="1290" spans="1:19">
      <c r="A1290" s="9" t="s">
        <v>1090</v>
      </c>
      <c r="B1290" s="196">
        <v>86</v>
      </c>
      <c r="C1290" s="196"/>
      <c r="D1290" s="193">
        <f t="shared" si="108"/>
        <v>17.2</v>
      </c>
      <c r="E1290" s="195">
        <v>85.6415384615385</v>
      </c>
      <c r="F1290" s="196"/>
      <c r="G1290" s="193">
        <f t="shared" si="109"/>
        <v>42.8207692307693</v>
      </c>
      <c r="H1290" s="196">
        <v>72.02</v>
      </c>
      <c r="I1290" s="196">
        <v>4</v>
      </c>
      <c r="J1290" s="193">
        <f t="shared" si="110"/>
        <v>11.403</v>
      </c>
      <c r="K1290" s="194">
        <v>80</v>
      </c>
      <c r="L1290" s="196"/>
      <c r="M1290" s="193">
        <f t="shared" si="111"/>
        <v>12</v>
      </c>
      <c r="N1290" s="193">
        <f t="shared" si="112"/>
        <v>83.4237692307692</v>
      </c>
      <c r="O1290" s="116">
        <v>16</v>
      </c>
      <c r="P1290" s="196"/>
      <c r="Q1290" s="197"/>
      <c r="R1290" s="197"/>
      <c r="S1290" s="31"/>
    </row>
    <row r="1291" spans="1:19">
      <c r="A1291" s="4" t="s">
        <v>1091</v>
      </c>
      <c r="B1291" s="196">
        <v>85</v>
      </c>
      <c r="C1291" s="196"/>
      <c r="D1291" s="193">
        <f t="shared" si="108"/>
        <v>17</v>
      </c>
      <c r="E1291" s="195">
        <v>86.4423076923077</v>
      </c>
      <c r="F1291" s="196"/>
      <c r="G1291" s="193">
        <f t="shared" si="109"/>
        <v>43.2211538461538</v>
      </c>
      <c r="H1291" s="196">
        <v>68.37</v>
      </c>
      <c r="I1291" s="196">
        <v>4</v>
      </c>
      <c r="J1291" s="193">
        <f t="shared" si="110"/>
        <v>10.8555</v>
      </c>
      <c r="K1291" s="194">
        <v>80</v>
      </c>
      <c r="L1291" s="196"/>
      <c r="M1291" s="193">
        <f t="shared" si="111"/>
        <v>12</v>
      </c>
      <c r="N1291" s="193">
        <f t="shared" si="112"/>
        <v>83.0766538461538</v>
      </c>
      <c r="O1291" s="116">
        <v>17</v>
      </c>
      <c r="P1291" s="196"/>
      <c r="Q1291" s="197"/>
      <c r="R1291" s="197"/>
      <c r="S1291" s="31"/>
    </row>
    <row r="1292" spans="1:19">
      <c r="A1292" s="4" t="s">
        <v>1092</v>
      </c>
      <c r="B1292" s="196">
        <v>91.2</v>
      </c>
      <c r="C1292" s="196"/>
      <c r="D1292" s="193">
        <f t="shared" si="108"/>
        <v>18.24</v>
      </c>
      <c r="E1292" s="195">
        <v>83.4323076923077</v>
      </c>
      <c r="F1292" s="196"/>
      <c r="G1292" s="193">
        <f t="shared" si="109"/>
        <v>41.7161538461539</v>
      </c>
      <c r="H1292" s="196">
        <v>68.22</v>
      </c>
      <c r="I1292" s="196">
        <v>4</v>
      </c>
      <c r="J1292" s="193">
        <f t="shared" si="110"/>
        <v>10.833</v>
      </c>
      <c r="K1292" s="194">
        <v>80</v>
      </c>
      <c r="L1292" s="196"/>
      <c r="M1292" s="193">
        <f t="shared" si="111"/>
        <v>12</v>
      </c>
      <c r="N1292" s="193">
        <f t="shared" si="112"/>
        <v>82.7891538461539</v>
      </c>
      <c r="O1292" s="116">
        <v>18</v>
      </c>
      <c r="P1292" s="196"/>
      <c r="Q1292" s="197"/>
      <c r="R1292" s="197"/>
      <c r="S1292" s="31"/>
    </row>
    <row r="1293" spans="1:19">
      <c r="A1293" s="9" t="s">
        <v>1093</v>
      </c>
      <c r="B1293" s="196">
        <v>85.6</v>
      </c>
      <c r="C1293" s="196"/>
      <c r="D1293" s="193">
        <f t="shared" si="108"/>
        <v>17.12</v>
      </c>
      <c r="E1293" s="195">
        <v>83.6453846153846</v>
      </c>
      <c r="F1293" s="196"/>
      <c r="G1293" s="193">
        <f t="shared" si="109"/>
        <v>41.8226923076923</v>
      </c>
      <c r="H1293" s="195">
        <v>72.7</v>
      </c>
      <c r="I1293" s="196">
        <v>4</v>
      </c>
      <c r="J1293" s="193">
        <f t="shared" si="110"/>
        <v>11.505</v>
      </c>
      <c r="K1293" s="194">
        <v>80</v>
      </c>
      <c r="L1293" s="196"/>
      <c r="M1293" s="193">
        <f t="shared" si="111"/>
        <v>12</v>
      </c>
      <c r="N1293" s="193">
        <f t="shared" si="112"/>
        <v>82.4476923076923</v>
      </c>
      <c r="O1293" s="116">
        <v>19</v>
      </c>
      <c r="P1293" s="196"/>
      <c r="Q1293" s="197"/>
      <c r="R1293" s="197"/>
      <c r="S1293" s="31"/>
    </row>
    <row r="1294" spans="1:19">
      <c r="A1294" s="4" t="s">
        <v>1094</v>
      </c>
      <c r="B1294" s="196">
        <v>84</v>
      </c>
      <c r="C1294" s="196"/>
      <c r="D1294" s="193">
        <f t="shared" si="108"/>
        <v>16.8</v>
      </c>
      <c r="E1294" s="195">
        <v>84.3292307692308</v>
      </c>
      <c r="F1294" s="196"/>
      <c r="G1294" s="193">
        <f t="shared" si="109"/>
        <v>42.1646153846154</v>
      </c>
      <c r="H1294" s="195">
        <v>71.3</v>
      </c>
      <c r="I1294" s="196">
        <v>4</v>
      </c>
      <c r="J1294" s="193">
        <f t="shared" si="110"/>
        <v>11.295</v>
      </c>
      <c r="K1294" s="194">
        <v>80</v>
      </c>
      <c r="L1294" s="196"/>
      <c r="M1294" s="193">
        <f t="shared" si="111"/>
        <v>12</v>
      </c>
      <c r="N1294" s="193">
        <f t="shared" si="112"/>
        <v>82.2596153846154</v>
      </c>
      <c r="O1294" s="116">
        <v>20</v>
      </c>
      <c r="P1294" s="196"/>
      <c r="Q1294" s="197"/>
      <c r="R1294" s="197"/>
      <c r="S1294" s="31"/>
    </row>
    <row r="1295" spans="1:19">
      <c r="A1295" s="4" t="s">
        <v>1095</v>
      </c>
      <c r="B1295" s="196">
        <v>89</v>
      </c>
      <c r="C1295" s="196"/>
      <c r="D1295" s="193">
        <f t="shared" si="108"/>
        <v>17.8</v>
      </c>
      <c r="E1295" s="195">
        <v>85.1353846153846</v>
      </c>
      <c r="F1295" s="196"/>
      <c r="G1295" s="193">
        <f t="shared" si="109"/>
        <v>42.5676923076923</v>
      </c>
      <c r="H1295" s="196">
        <v>60.78</v>
      </c>
      <c r="I1295" s="196">
        <v>4</v>
      </c>
      <c r="J1295" s="193">
        <f t="shared" si="110"/>
        <v>9.717</v>
      </c>
      <c r="K1295" s="194">
        <v>80</v>
      </c>
      <c r="L1295" s="196"/>
      <c r="M1295" s="193">
        <f t="shared" si="111"/>
        <v>12</v>
      </c>
      <c r="N1295" s="193">
        <f t="shared" si="112"/>
        <v>82.0846923076923</v>
      </c>
      <c r="O1295" s="116">
        <v>21</v>
      </c>
      <c r="P1295" s="196"/>
      <c r="Q1295" s="197"/>
      <c r="R1295" s="197"/>
      <c r="S1295" s="31"/>
    </row>
    <row r="1296" spans="1:19">
      <c r="A1296" s="4" t="s">
        <v>1096</v>
      </c>
      <c r="B1296" s="196">
        <v>86.4</v>
      </c>
      <c r="C1296" s="196"/>
      <c r="D1296" s="193">
        <f t="shared" si="108"/>
        <v>17.28</v>
      </c>
      <c r="E1296" s="195">
        <v>84.2053846153846</v>
      </c>
      <c r="F1296" s="196"/>
      <c r="G1296" s="193">
        <f t="shared" si="109"/>
        <v>42.1026923076923</v>
      </c>
      <c r="H1296" s="196">
        <v>67.08</v>
      </c>
      <c r="I1296" s="196">
        <v>4</v>
      </c>
      <c r="J1296" s="193">
        <f t="shared" si="110"/>
        <v>10.662</v>
      </c>
      <c r="K1296" s="194">
        <v>80</v>
      </c>
      <c r="L1296" s="196"/>
      <c r="M1296" s="193">
        <f t="shared" si="111"/>
        <v>12</v>
      </c>
      <c r="N1296" s="193">
        <f t="shared" si="112"/>
        <v>82.0446923076923</v>
      </c>
      <c r="O1296" s="116">
        <v>22</v>
      </c>
      <c r="P1296" s="196"/>
      <c r="Q1296" s="197"/>
      <c r="R1296" s="197"/>
      <c r="S1296" s="31"/>
    </row>
    <row r="1297" spans="1:19">
      <c r="A1297" s="9" t="s">
        <v>1097</v>
      </c>
      <c r="B1297" s="196">
        <v>86.6</v>
      </c>
      <c r="C1297" s="196"/>
      <c r="D1297" s="193">
        <f t="shared" si="108"/>
        <v>17.32</v>
      </c>
      <c r="E1297" s="195">
        <v>81.4515384615384</v>
      </c>
      <c r="F1297" s="196"/>
      <c r="G1297" s="193">
        <f t="shared" si="109"/>
        <v>40.7257692307692</v>
      </c>
      <c r="H1297" s="196">
        <v>70.83</v>
      </c>
      <c r="I1297" s="196">
        <v>4</v>
      </c>
      <c r="J1297" s="193">
        <f t="shared" si="110"/>
        <v>11.2245</v>
      </c>
      <c r="K1297" s="194">
        <v>80</v>
      </c>
      <c r="L1297" s="196"/>
      <c r="M1297" s="193">
        <f t="shared" si="111"/>
        <v>12</v>
      </c>
      <c r="N1297" s="193">
        <f t="shared" si="112"/>
        <v>81.2702692307692</v>
      </c>
      <c r="O1297" s="116">
        <v>23</v>
      </c>
      <c r="P1297" s="196"/>
      <c r="Q1297" s="197"/>
      <c r="R1297" s="197"/>
      <c r="S1297" s="31"/>
    </row>
    <row r="1298" spans="1:19">
      <c r="A1298" s="9" t="s">
        <v>1098</v>
      </c>
      <c r="B1298" s="196">
        <v>81.4</v>
      </c>
      <c r="C1298" s="196"/>
      <c r="D1298" s="193">
        <f t="shared" si="108"/>
        <v>16.28</v>
      </c>
      <c r="E1298" s="195">
        <v>83.6661538461538</v>
      </c>
      <c r="F1298" s="196"/>
      <c r="G1298" s="193">
        <f t="shared" si="109"/>
        <v>41.8330769230769</v>
      </c>
      <c r="H1298" s="196">
        <v>68.38</v>
      </c>
      <c r="I1298" s="196">
        <v>4</v>
      </c>
      <c r="J1298" s="193">
        <f t="shared" si="110"/>
        <v>10.857</v>
      </c>
      <c r="K1298" s="194">
        <v>80</v>
      </c>
      <c r="L1298" s="196"/>
      <c r="M1298" s="193">
        <f t="shared" si="111"/>
        <v>12</v>
      </c>
      <c r="N1298" s="193">
        <f t="shared" si="112"/>
        <v>80.9700769230769</v>
      </c>
      <c r="O1298" s="116">
        <v>24</v>
      </c>
      <c r="P1298" s="196"/>
      <c r="Q1298" s="197"/>
      <c r="R1298" s="197"/>
      <c r="S1298" s="31"/>
    </row>
    <row r="1299" spans="1:19">
      <c r="A1299" s="9" t="s">
        <v>1099</v>
      </c>
      <c r="B1299" s="196">
        <v>90.4</v>
      </c>
      <c r="C1299" s="196"/>
      <c r="D1299" s="193">
        <f t="shared" si="108"/>
        <v>18.08</v>
      </c>
      <c r="E1299" s="195">
        <v>81.78</v>
      </c>
      <c r="F1299" s="196"/>
      <c r="G1299" s="193">
        <f t="shared" si="109"/>
        <v>40.89</v>
      </c>
      <c r="H1299" s="196">
        <v>59.92</v>
      </c>
      <c r="I1299" s="196">
        <v>4</v>
      </c>
      <c r="J1299" s="193">
        <f t="shared" si="110"/>
        <v>9.588</v>
      </c>
      <c r="K1299" s="194">
        <v>80</v>
      </c>
      <c r="L1299" s="196"/>
      <c r="M1299" s="193">
        <f t="shared" si="111"/>
        <v>12</v>
      </c>
      <c r="N1299" s="193">
        <f t="shared" si="112"/>
        <v>80.558</v>
      </c>
      <c r="O1299" s="116">
        <v>25</v>
      </c>
      <c r="P1299" s="196"/>
      <c r="Q1299" s="197"/>
      <c r="R1299" s="197"/>
      <c r="S1299" s="31"/>
    </row>
    <row r="1300" spans="1:19">
      <c r="A1300" s="4" t="s">
        <v>1100</v>
      </c>
      <c r="B1300" s="196">
        <v>82.8</v>
      </c>
      <c r="C1300" s="196"/>
      <c r="D1300" s="193">
        <f t="shared" si="108"/>
        <v>16.56</v>
      </c>
      <c r="E1300" s="195">
        <v>81.3430769230769</v>
      </c>
      <c r="F1300" s="196"/>
      <c r="G1300" s="193">
        <f t="shared" si="109"/>
        <v>40.6715384615384</v>
      </c>
      <c r="H1300" s="195">
        <v>70.8</v>
      </c>
      <c r="I1300" s="196">
        <v>4</v>
      </c>
      <c r="J1300" s="193">
        <f t="shared" si="110"/>
        <v>11.22</v>
      </c>
      <c r="K1300" s="194">
        <v>80</v>
      </c>
      <c r="L1300" s="196"/>
      <c r="M1300" s="193">
        <f t="shared" si="111"/>
        <v>12</v>
      </c>
      <c r="N1300" s="193">
        <f t="shared" si="112"/>
        <v>80.4515384615384</v>
      </c>
      <c r="O1300" s="116">
        <v>26</v>
      </c>
      <c r="P1300" s="196"/>
      <c r="Q1300" s="197"/>
      <c r="R1300" s="197"/>
      <c r="S1300" s="31"/>
    </row>
    <row r="1301" spans="1:19">
      <c r="A1301" s="9" t="s">
        <v>1101</v>
      </c>
      <c r="B1301" s="196">
        <v>84.2</v>
      </c>
      <c r="C1301" s="196"/>
      <c r="D1301" s="193">
        <f t="shared" si="108"/>
        <v>16.84</v>
      </c>
      <c r="E1301" s="195">
        <v>81.5107692307692</v>
      </c>
      <c r="F1301" s="196"/>
      <c r="G1301" s="193">
        <f t="shared" si="109"/>
        <v>40.7553846153846</v>
      </c>
      <c r="H1301" s="196">
        <v>67.68</v>
      </c>
      <c r="I1301" s="196">
        <v>4</v>
      </c>
      <c r="J1301" s="193">
        <f t="shared" si="110"/>
        <v>10.752</v>
      </c>
      <c r="K1301" s="194">
        <v>80</v>
      </c>
      <c r="L1301" s="196"/>
      <c r="M1301" s="193">
        <f t="shared" si="111"/>
        <v>12</v>
      </c>
      <c r="N1301" s="193">
        <f t="shared" si="112"/>
        <v>80.3473846153846</v>
      </c>
      <c r="O1301" s="116">
        <v>27</v>
      </c>
      <c r="P1301" s="196"/>
      <c r="Q1301" s="197"/>
      <c r="R1301" s="197"/>
      <c r="S1301" s="31"/>
    </row>
    <row r="1302" spans="1:19">
      <c r="A1302" s="9" t="s">
        <v>1102</v>
      </c>
      <c r="B1302" s="196">
        <v>83</v>
      </c>
      <c r="C1302" s="196"/>
      <c r="D1302" s="193">
        <f t="shared" si="108"/>
        <v>16.6</v>
      </c>
      <c r="E1302" s="195">
        <v>81.8992307692308</v>
      </c>
      <c r="F1302" s="196"/>
      <c r="G1302" s="193">
        <f t="shared" si="109"/>
        <v>40.9496153846154</v>
      </c>
      <c r="H1302" s="196">
        <v>66.78</v>
      </c>
      <c r="I1302" s="196">
        <v>4</v>
      </c>
      <c r="J1302" s="193">
        <f t="shared" si="110"/>
        <v>10.617</v>
      </c>
      <c r="K1302" s="194">
        <v>80</v>
      </c>
      <c r="L1302" s="196"/>
      <c r="M1302" s="193">
        <f t="shared" si="111"/>
        <v>12</v>
      </c>
      <c r="N1302" s="193">
        <f t="shared" si="112"/>
        <v>80.1666153846154</v>
      </c>
      <c r="O1302" s="116">
        <v>28</v>
      </c>
      <c r="P1302" s="196"/>
      <c r="Q1302" s="197"/>
      <c r="R1302" s="197"/>
      <c r="S1302" s="31"/>
    </row>
    <row r="1303" spans="1:19">
      <c r="A1303" s="4" t="s">
        <v>1103</v>
      </c>
      <c r="B1303" s="196">
        <v>85.2</v>
      </c>
      <c r="C1303" s="196"/>
      <c r="D1303" s="193">
        <f t="shared" si="108"/>
        <v>17.04</v>
      </c>
      <c r="E1303" s="195">
        <v>79.5546153846154</v>
      </c>
      <c r="F1303" s="196"/>
      <c r="G1303" s="193">
        <f t="shared" si="109"/>
        <v>39.7773076923077</v>
      </c>
      <c r="H1303" s="196">
        <v>70.12</v>
      </c>
      <c r="I1303" s="196">
        <v>4</v>
      </c>
      <c r="J1303" s="193">
        <f t="shared" si="110"/>
        <v>11.118</v>
      </c>
      <c r="K1303" s="194">
        <v>80</v>
      </c>
      <c r="L1303" s="196"/>
      <c r="M1303" s="193">
        <f t="shared" si="111"/>
        <v>12</v>
      </c>
      <c r="N1303" s="193">
        <f t="shared" si="112"/>
        <v>79.9353076923077</v>
      </c>
      <c r="O1303" s="116">
        <v>29</v>
      </c>
      <c r="P1303" s="196"/>
      <c r="Q1303" s="197"/>
      <c r="R1303" s="197"/>
      <c r="S1303" s="31"/>
    </row>
    <row r="1304" spans="1:19">
      <c r="A1304" s="4" t="s">
        <v>1104</v>
      </c>
      <c r="B1304" s="196">
        <v>79.2</v>
      </c>
      <c r="C1304" s="196"/>
      <c r="D1304" s="193">
        <f t="shared" si="108"/>
        <v>15.84</v>
      </c>
      <c r="E1304" s="195">
        <v>81.2776923076923</v>
      </c>
      <c r="F1304" s="196"/>
      <c r="G1304" s="193">
        <f t="shared" si="109"/>
        <v>40.6388461538462</v>
      </c>
      <c r="H1304" s="196">
        <v>72.23</v>
      </c>
      <c r="I1304" s="196">
        <v>4</v>
      </c>
      <c r="J1304" s="193">
        <f t="shared" si="110"/>
        <v>11.4345</v>
      </c>
      <c r="K1304" s="194">
        <v>80</v>
      </c>
      <c r="L1304" s="196"/>
      <c r="M1304" s="193">
        <f t="shared" si="111"/>
        <v>12</v>
      </c>
      <c r="N1304" s="193">
        <f t="shared" si="112"/>
        <v>79.9133461538462</v>
      </c>
      <c r="O1304" s="116">
        <v>30</v>
      </c>
      <c r="P1304" s="196"/>
      <c r="Q1304" s="197"/>
      <c r="R1304" s="197"/>
      <c r="S1304" s="31"/>
    </row>
    <row r="1305" spans="1:19">
      <c r="A1305" s="4" t="s">
        <v>1105</v>
      </c>
      <c r="B1305" s="196">
        <v>81.8</v>
      </c>
      <c r="C1305" s="196"/>
      <c r="D1305" s="193">
        <f t="shared" si="108"/>
        <v>16.36</v>
      </c>
      <c r="E1305" s="195">
        <v>77.9092307692308</v>
      </c>
      <c r="F1305" s="196"/>
      <c r="G1305" s="193">
        <f t="shared" si="109"/>
        <v>38.9546153846154</v>
      </c>
      <c r="H1305" s="196">
        <v>73.92</v>
      </c>
      <c r="I1305" s="196">
        <v>4</v>
      </c>
      <c r="J1305" s="193">
        <f t="shared" si="110"/>
        <v>11.688</v>
      </c>
      <c r="K1305" s="194">
        <v>80</v>
      </c>
      <c r="L1305" s="196"/>
      <c r="M1305" s="193">
        <f t="shared" si="111"/>
        <v>12</v>
      </c>
      <c r="N1305" s="193">
        <f t="shared" si="112"/>
        <v>79.0026153846154</v>
      </c>
      <c r="O1305" s="116">
        <v>31</v>
      </c>
      <c r="P1305" s="196"/>
      <c r="Q1305" s="197"/>
      <c r="R1305" s="197"/>
      <c r="S1305" s="31"/>
    </row>
    <row r="1306" spans="1:19">
      <c r="A1306" s="9" t="s">
        <v>1106</v>
      </c>
      <c r="B1306" s="196">
        <v>81.6</v>
      </c>
      <c r="C1306" s="196"/>
      <c r="D1306" s="193">
        <f t="shared" si="108"/>
        <v>16.32</v>
      </c>
      <c r="E1306" s="195">
        <v>78.43</v>
      </c>
      <c r="F1306" s="196"/>
      <c r="G1306" s="193">
        <f t="shared" si="109"/>
        <v>39.215</v>
      </c>
      <c r="H1306" s="196">
        <v>69.08</v>
      </c>
      <c r="I1306" s="196">
        <v>4</v>
      </c>
      <c r="J1306" s="193">
        <f t="shared" si="110"/>
        <v>10.962</v>
      </c>
      <c r="K1306" s="194">
        <v>80</v>
      </c>
      <c r="L1306" s="196"/>
      <c r="M1306" s="193">
        <f t="shared" si="111"/>
        <v>12</v>
      </c>
      <c r="N1306" s="193">
        <f t="shared" si="112"/>
        <v>78.497</v>
      </c>
      <c r="O1306" s="116">
        <v>32</v>
      </c>
      <c r="P1306" s="196"/>
      <c r="Q1306" s="197"/>
      <c r="R1306" s="197"/>
      <c r="S1306" s="31"/>
    </row>
    <row r="1307" spans="1:19">
      <c r="A1307" s="9" t="s">
        <v>1107</v>
      </c>
      <c r="B1307" s="196">
        <v>62.2</v>
      </c>
      <c r="C1307" s="196"/>
      <c r="D1307" s="193">
        <f t="shared" si="108"/>
        <v>12.44</v>
      </c>
      <c r="E1307" s="195">
        <v>86.1492307692308</v>
      </c>
      <c r="F1307" s="196"/>
      <c r="G1307" s="193">
        <f t="shared" si="109"/>
        <v>43.0746153846154</v>
      </c>
      <c r="H1307" s="196">
        <v>68.85</v>
      </c>
      <c r="I1307" s="196">
        <v>4</v>
      </c>
      <c r="J1307" s="193">
        <f t="shared" si="110"/>
        <v>10.9275</v>
      </c>
      <c r="K1307" s="194">
        <v>80</v>
      </c>
      <c r="L1307" s="196"/>
      <c r="M1307" s="193">
        <f t="shared" si="111"/>
        <v>12</v>
      </c>
      <c r="N1307" s="193">
        <f t="shared" si="112"/>
        <v>78.4421153846154</v>
      </c>
      <c r="O1307" s="116">
        <v>33</v>
      </c>
      <c r="P1307" s="196"/>
      <c r="Q1307" s="197"/>
      <c r="R1307" s="197"/>
      <c r="S1307" s="31"/>
    </row>
    <row r="1308" spans="1:19">
      <c r="A1308" s="9" t="s">
        <v>1108</v>
      </c>
      <c r="B1308" s="196">
        <v>80</v>
      </c>
      <c r="C1308" s="196"/>
      <c r="D1308" s="193">
        <f t="shared" si="108"/>
        <v>16</v>
      </c>
      <c r="E1308" s="195">
        <v>77.4276923076923</v>
      </c>
      <c r="F1308" s="196"/>
      <c r="G1308" s="193">
        <f t="shared" si="109"/>
        <v>38.7138461538461</v>
      </c>
      <c r="H1308" s="196">
        <v>69.98</v>
      </c>
      <c r="I1308" s="196">
        <v>4</v>
      </c>
      <c r="J1308" s="193">
        <f t="shared" si="110"/>
        <v>11.097</v>
      </c>
      <c r="K1308" s="194">
        <v>80</v>
      </c>
      <c r="L1308" s="196"/>
      <c r="M1308" s="193">
        <f t="shared" si="111"/>
        <v>12</v>
      </c>
      <c r="N1308" s="193">
        <f t="shared" si="112"/>
        <v>77.8108461538461</v>
      </c>
      <c r="O1308" s="116">
        <v>34</v>
      </c>
      <c r="P1308" s="196"/>
      <c r="Q1308" s="197"/>
      <c r="R1308" s="197"/>
      <c r="S1308" s="31"/>
    </row>
    <row r="1309" spans="1:19">
      <c r="A1309" s="9" t="s">
        <v>1109</v>
      </c>
      <c r="B1309" s="196">
        <v>86.6</v>
      </c>
      <c r="C1309" s="196"/>
      <c r="D1309" s="193">
        <f t="shared" si="108"/>
        <v>17.32</v>
      </c>
      <c r="E1309" s="195">
        <v>72.8815384615385</v>
      </c>
      <c r="F1309" s="196"/>
      <c r="G1309" s="193">
        <f t="shared" si="109"/>
        <v>36.4407692307692</v>
      </c>
      <c r="H1309" s="196">
        <v>66.32</v>
      </c>
      <c r="I1309" s="196">
        <v>4</v>
      </c>
      <c r="J1309" s="193">
        <f t="shared" si="110"/>
        <v>10.548</v>
      </c>
      <c r="K1309" s="194">
        <v>80</v>
      </c>
      <c r="L1309" s="196"/>
      <c r="M1309" s="193">
        <f t="shared" si="111"/>
        <v>12</v>
      </c>
      <c r="N1309" s="193">
        <f t="shared" si="112"/>
        <v>76.3087692307692</v>
      </c>
      <c r="O1309" s="116">
        <v>35</v>
      </c>
      <c r="P1309" s="196"/>
      <c r="Q1309" s="197"/>
      <c r="R1309" s="197"/>
      <c r="S1309" s="31"/>
    </row>
    <row r="1310" spans="1:19">
      <c r="A1310" s="4" t="s">
        <v>1110</v>
      </c>
      <c r="B1310" s="196">
        <v>75</v>
      </c>
      <c r="C1310" s="196"/>
      <c r="D1310" s="193">
        <f t="shared" si="108"/>
        <v>15</v>
      </c>
      <c r="E1310" s="195">
        <v>74.8193333333333</v>
      </c>
      <c r="F1310" s="196"/>
      <c r="G1310" s="193">
        <f t="shared" si="109"/>
        <v>37.4096666666667</v>
      </c>
      <c r="H1310" s="196">
        <v>65.93</v>
      </c>
      <c r="I1310" s="196">
        <v>4</v>
      </c>
      <c r="J1310" s="193">
        <f t="shared" si="110"/>
        <v>10.4895</v>
      </c>
      <c r="K1310" s="194">
        <v>80</v>
      </c>
      <c r="L1310" s="196"/>
      <c r="M1310" s="193">
        <f t="shared" si="111"/>
        <v>12</v>
      </c>
      <c r="N1310" s="193">
        <f t="shared" si="112"/>
        <v>74.8991666666666</v>
      </c>
      <c r="O1310" s="116">
        <v>36</v>
      </c>
      <c r="P1310" s="196"/>
      <c r="Q1310" s="197"/>
      <c r="R1310" s="197"/>
      <c r="S1310" s="31"/>
    </row>
    <row r="1311" spans="1:19">
      <c r="A1311" s="4" t="s">
        <v>1111</v>
      </c>
      <c r="B1311" s="196">
        <v>74</v>
      </c>
      <c r="C1311" s="196"/>
      <c r="D1311" s="193">
        <f t="shared" si="108"/>
        <v>14.8</v>
      </c>
      <c r="E1311" s="195">
        <v>74.1728571428572</v>
      </c>
      <c r="F1311" s="196"/>
      <c r="G1311" s="193">
        <f t="shared" si="109"/>
        <v>37.0864285714286</v>
      </c>
      <c r="H1311" s="196">
        <v>68.95</v>
      </c>
      <c r="I1311" s="196">
        <v>4</v>
      </c>
      <c r="J1311" s="193">
        <f t="shared" si="110"/>
        <v>10.9425</v>
      </c>
      <c r="K1311" s="194">
        <v>80</v>
      </c>
      <c r="L1311" s="196"/>
      <c r="M1311" s="193">
        <f t="shared" si="111"/>
        <v>12</v>
      </c>
      <c r="N1311" s="193">
        <f t="shared" si="112"/>
        <v>74.8289285714286</v>
      </c>
      <c r="O1311" s="116">
        <v>37</v>
      </c>
      <c r="P1311" s="196"/>
      <c r="Q1311" s="197"/>
      <c r="R1311" s="197"/>
      <c r="S1311" s="31"/>
    </row>
    <row r="1312" spans="1:19">
      <c r="A1312" s="4" t="s">
        <v>1112</v>
      </c>
      <c r="B1312" s="196">
        <v>68.2</v>
      </c>
      <c r="C1312" s="196"/>
      <c r="D1312" s="193">
        <f t="shared" si="108"/>
        <v>13.64</v>
      </c>
      <c r="E1312" s="195">
        <v>74.2976923076923</v>
      </c>
      <c r="F1312" s="196"/>
      <c r="G1312" s="193">
        <f t="shared" si="109"/>
        <v>37.1488461538462</v>
      </c>
      <c r="H1312" s="196">
        <v>74.03</v>
      </c>
      <c r="I1312" s="196">
        <v>4</v>
      </c>
      <c r="J1312" s="193">
        <f t="shared" si="110"/>
        <v>11.7045</v>
      </c>
      <c r="K1312" s="194">
        <v>80</v>
      </c>
      <c r="L1312" s="196"/>
      <c r="M1312" s="193">
        <f t="shared" si="111"/>
        <v>12</v>
      </c>
      <c r="N1312" s="193">
        <f t="shared" si="112"/>
        <v>74.4933461538461</v>
      </c>
      <c r="O1312" s="116">
        <v>38</v>
      </c>
      <c r="P1312" s="196"/>
      <c r="Q1312" s="197"/>
      <c r="R1312" s="197"/>
      <c r="S1312" s="31"/>
    </row>
    <row r="1313" spans="1:19">
      <c r="A1313" s="9" t="s">
        <v>1113</v>
      </c>
      <c r="B1313" s="196">
        <v>72.6</v>
      </c>
      <c r="C1313" s="196"/>
      <c r="D1313" s="193">
        <f t="shared" si="108"/>
        <v>14.52</v>
      </c>
      <c r="E1313" s="195">
        <v>71.8307142857143</v>
      </c>
      <c r="F1313" s="196"/>
      <c r="G1313" s="193">
        <f t="shared" si="109"/>
        <v>35.9153571428571</v>
      </c>
      <c r="H1313" s="196">
        <v>58.53</v>
      </c>
      <c r="I1313" s="196">
        <v>4</v>
      </c>
      <c r="J1313" s="193">
        <f t="shared" si="110"/>
        <v>9.3795</v>
      </c>
      <c r="K1313" s="194">
        <v>80</v>
      </c>
      <c r="L1313" s="196"/>
      <c r="M1313" s="193">
        <f t="shared" si="111"/>
        <v>12</v>
      </c>
      <c r="N1313" s="193">
        <f t="shared" si="112"/>
        <v>71.8148571428571</v>
      </c>
      <c r="O1313" s="116">
        <v>39</v>
      </c>
      <c r="P1313" s="196"/>
      <c r="Q1313" s="197"/>
      <c r="R1313" s="197"/>
      <c r="S1313" s="31"/>
    </row>
    <row r="1314" spans="1:19">
      <c r="A1314" s="31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</row>
    <row r="1315" spans="1:19">
      <c r="A1315" s="31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</row>
    <row r="1316" spans="1:19">
      <c r="A1316" s="179" t="s">
        <v>1114</v>
      </c>
      <c r="B1316" s="180"/>
      <c r="C1316" s="180"/>
      <c r="D1316" s="180"/>
      <c r="E1316" s="180"/>
      <c r="F1316" s="180"/>
      <c r="G1316" s="180"/>
      <c r="H1316" s="180"/>
      <c r="I1316" s="180"/>
      <c r="J1316" s="180"/>
      <c r="K1316" s="180"/>
      <c r="L1316" s="180"/>
      <c r="M1316" s="180"/>
      <c r="N1316" s="180"/>
      <c r="O1316" s="180"/>
      <c r="P1316" s="180"/>
      <c r="Q1316" s="180"/>
      <c r="R1316" s="180"/>
      <c r="S1316" s="181"/>
    </row>
    <row r="1317" spans="1:19">
      <c r="A1317" s="179" t="s">
        <v>1115</v>
      </c>
      <c r="B1317" s="180"/>
      <c r="C1317" s="180"/>
      <c r="D1317" s="180"/>
      <c r="E1317" s="180"/>
      <c r="F1317" s="180"/>
      <c r="G1317" s="180"/>
      <c r="H1317" s="180"/>
      <c r="I1317" s="180"/>
      <c r="J1317" s="180"/>
      <c r="K1317" s="180"/>
      <c r="L1317" s="180"/>
      <c r="M1317" s="180"/>
      <c r="N1317" s="180"/>
      <c r="O1317" s="180"/>
      <c r="P1317" s="180"/>
      <c r="Q1317" s="180"/>
      <c r="R1317" s="180"/>
      <c r="S1317" s="181"/>
    </row>
    <row r="1318" spans="1:19">
      <c r="A1318" s="202" t="s">
        <v>2</v>
      </c>
      <c r="B1318" s="30" t="s">
        <v>154</v>
      </c>
      <c r="C1318" s="30"/>
      <c r="D1318" s="30"/>
      <c r="E1318" s="30" t="s">
        <v>4</v>
      </c>
      <c r="F1318" s="30"/>
      <c r="G1318" s="30"/>
      <c r="H1318" s="30" t="s">
        <v>5</v>
      </c>
      <c r="I1318" s="30"/>
      <c r="J1318" s="30"/>
      <c r="K1318" s="30" t="s">
        <v>155</v>
      </c>
      <c r="L1318" s="30"/>
      <c r="M1318" s="30"/>
      <c r="N1318" s="182" t="s">
        <v>662</v>
      </c>
      <c r="O1318" s="204" t="s">
        <v>8</v>
      </c>
      <c r="P1318" s="182" t="s">
        <v>1116</v>
      </c>
      <c r="Q1318" s="189"/>
      <c r="R1318" s="190"/>
      <c r="S1318" s="191"/>
    </row>
    <row r="1319" spans="1:19">
      <c r="A1319" s="202"/>
      <c r="B1319" s="182" t="s">
        <v>12</v>
      </c>
      <c r="C1319" s="182" t="s">
        <v>1117</v>
      </c>
      <c r="D1319" s="182">
        <v>0.2</v>
      </c>
      <c r="E1319" s="182" t="s">
        <v>324</v>
      </c>
      <c r="F1319" s="182" t="s">
        <v>1117</v>
      </c>
      <c r="G1319" s="182">
        <v>0.5</v>
      </c>
      <c r="H1319" s="182" t="s">
        <v>12</v>
      </c>
      <c r="I1319" s="182" t="s">
        <v>1117</v>
      </c>
      <c r="J1319" s="182">
        <v>0.15</v>
      </c>
      <c r="K1319" s="182" t="s">
        <v>12</v>
      </c>
      <c r="L1319" s="182" t="s">
        <v>1117</v>
      </c>
      <c r="M1319" s="182">
        <v>0.15</v>
      </c>
      <c r="N1319" s="184"/>
      <c r="O1319" s="205"/>
      <c r="P1319" s="184"/>
      <c r="Q1319" s="183"/>
      <c r="R1319" s="183"/>
      <c r="S1319" s="183"/>
    </row>
    <row r="1320" spans="1:19">
      <c r="A1320" s="202"/>
      <c r="B1320" s="184"/>
      <c r="C1320" s="184"/>
      <c r="D1320" s="184"/>
      <c r="E1320" s="184"/>
      <c r="F1320" s="184"/>
      <c r="G1320" s="184"/>
      <c r="H1320" s="184"/>
      <c r="I1320" s="184"/>
      <c r="J1320" s="184"/>
      <c r="K1320" s="184"/>
      <c r="L1320" s="184"/>
      <c r="M1320" s="184"/>
      <c r="N1320" s="184"/>
      <c r="O1320" s="205"/>
      <c r="P1320" s="184"/>
      <c r="Q1320" s="185"/>
      <c r="R1320" s="185"/>
      <c r="S1320" s="185"/>
    </row>
    <row r="1321" spans="1:19">
      <c r="A1321" s="202"/>
      <c r="B1321" s="186"/>
      <c r="C1321" s="186"/>
      <c r="D1321" s="186"/>
      <c r="E1321" s="186"/>
      <c r="F1321" s="186"/>
      <c r="G1321" s="186"/>
      <c r="H1321" s="186"/>
      <c r="I1321" s="186"/>
      <c r="J1321" s="186"/>
      <c r="K1321" s="186"/>
      <c r="L1321" s="186"/>
      <c r="M1321" s="186"/>
      <c r="N1321" s="184"/>
      <c r="O1321" s="205"/>
      <c r="P1321" s="184"/>
      <c r="Q1321" s="187"/>
      <c r="R1321" s="187"/>
      <c r="S1321" s="187"/>
    </row>
    <row r="1322" spans="1:19">
      <c r="A1322" s="202"/>
      <c r="B1322" s="182" t="s">
        <v>20</v>
      </c>
      <c r="C1322" s="182" t="s">
        <v>18</v>
      </c>
      <c r="D1322" s="182" t="s">
        <v>19</v>
      </c>
      <c r="E1322" s="182" t="s">
        <v>20</v>
      </c>
      <c r="F1322" s="182" t="s">
        <v>18</v>
      </c>
      <c r="G1322" s="182" t="s">
        <v>19</v>
      </c>
      <c r="H1322" s="182" t="s">
        <v>20</v>
      </c>
      <c r="I1322" s="182" t="s">
        <v>18</v>
      </c>
      <c r="J1322" s="182" t="s">
        <v>19</v>
      </c>
      <c r="K1322" s="182">
        <v>80</v>
      </c>
      <c r="L1322" s="182" t="s">
        <v>21</v>
      </c>
      <c r="M1322" s="182" t="s">
        <v>19</v>
      </c>
      <c r="N1322" s="184"/>
      <c r="O1322" s="205"/>
      <c r="P1322" s="184"/>
      <c r="Q1322" s="183"/>
      <c r="R1322" s="183"/>
      <c r="S1322" s="183"/>
    </row>
    <row r="1323" spans="1:19">
      <c r="A1323" s="202"/>
      <c r="B1323" s="184"/>
      <c r="C1323" s="184"/>
      <c r="D1323" s="184"/>
      <c r="E1323" s="184"/>
      <c r="F1323" s="184"/>
      <c r="G1323" s="184"/>
      <c r="H1323" s="184"/>
      <c r="I1323" s="184"/>
      <c r="J1323" s="184"/>
      <c r="K1323" s="184"/>
      <c r="L1323" s="184"/>
      <c r="M1323" s="184"/>
      <c r="N1323" s="184"/>
      <c r="O1323" s="205"/>
      <c r="P1323" s="184"/>
      <c r="Q1323" s="185"/>
      <c r="R1323" s="185"/>
      <c r="S1323" s="185"/>
    </row>
    <row r="1324" spans="1:19">
      <c r="A1324" s="202"/>
      <c r="B1324" s="186"/>
      <c r="C1324" s="186"/>
      <c r="D1324" s="186"/>
      <c r="E1324" s="186"/>
      <c r="F1324" s="186"/>
      <c r="G1324" s="186"/>
      <c r="H1324" s="186"/>
      <c r="I1324" s="186"/>
      <c r="J1324" s="186"/>
      <c r="K1324" s="186"/>
      <c r="L1324" s="186"/>
      <c r="M1324" s="186"/>
      <c r="N1324" s="186"/>
      <c r="O1324" s="206"/>
      <c r="P1324" s="186"/>
      <c r="Q1324" s="187"/>
      <c r="R1324" s="187"/>
      <c r="S1324" s="187"/>
    </row>
    <row r="1325" spans="1:19">
      <c r="A1325" s="299" t="s">
        <v>1118</v>
      </c>
      <c r="B1325" s="129">
        <v>91.62</v>
      </c>
      <c r="C1325" s="129"/>
      <c r="D1325" s="129">
        <f t="shared" ref="D1325:D1372" si="113">(B1325+C1325)*20%</f>
        <v>18.324</v>
      </c>
      <c r="E1325" s="129">
        <v>91.276</v>
      </c>
      <c r="F1325" s="129"/>
      <c r="G1325" s="129">
        <f t="shared" ref="G1325:G1372" si="114">E1325*50%</f>
        <v>45.638</v>
      </c>
      <c r="H1325" s="129">
        <v>93.68</v>
      </c>
      <c r="I1325" s="129">
        <v>9</v>
      </c>
      <c r="J1325" s="129">
        <f t="shared" ref="J1325:J1372" si="115">(H1325+I1325)*15%</f>
        <v>15.402</v>
      </c>
      <c r="K1325" s="129">
        <v>80</v>
      </c>
      <c r="L1325" s="129">
        <v>33</v>
      </c>
      <c r="M1325" s="129">
        <f t="shared" ref="M1325:M1339" si="116">(K1325+L1325)*15%</f>
        <v>16.95</v>
      </c>
      <c r="N1325" s="129">
        <f t="shared" ref="N1325:N1372" si="117">D1325+G1325+J1325+M1325</f>
        <v>96.314</v>
      </c>
      <c r="O1325" s="203">
        <v>1</v>
      </c>
      <c r="P1325" s="129"/>
      <c r="Q1325" s="58"/>
      <c r="R1325" s="58"/>
      <c r="S1325" s="31"/>
    </row>
    <row r="1326" spans="1:19">
      <c r="A1326" s="203" t="s">
        <v>1119</v>
      </c>
      <c r="B1326" s="129">
        <v>89.938</v>
      </c>
      <c r="C1326" s="129">
        <v>3</v>
      </c>
      <c r="D1326" s="129">
        <f t="shared" si="113"/>
        <v>18.5876</v>
      </c>
      <c r="E1326" s="129">
        <v>91.556</v>
      </c>
      <c r="F1326" s="129"/>
      <c r="G1326" s="129">
        <f t="shared" si="114"/>
        <v>45.778</v>
      </c>
      <c r="H1326" s="129">
        <v>92.9</v>
      </c>
      <c r="I1326" s="129">
        <v>15</v>
      </c>
      <c r="J1326" s="129">
        <f t="shared" si="115"/>
        <v>16.185</v>
      </c>
      <c r="K1326" s="129">
        <v>80</v>
      </c>
      <c r="L1326" s="129">
        <v>24</v>
      </c>
      <c r="M1326" s="129">
        <f t="shared" si="116"/>
        <v>15.6</v>
      </c>
      <c r="N1326" s="129">
        <f t="shared" si="117"/>
        <v>96.1506</v>
      </c>
      <c r="O1326" s="203">
        <v>2</v>
      </c>
      <c r="P1326" s="129"/>
      <c r="Q1326" s="58"/>
      <c r="R1326" s="58"/>
      <c r="S1326" s="31"/>
    </row>
    <row r="1327" spans="1:19">
      <c r="A1327" s="203" t="s">
        <v>1120</v>
      </c>
      <c r="B1327" s="129">
        <v>93.89</v>
      </c>
      <c r="C1327" s="129">
        <v>3</v>
      </c>
      <c r="D1327" s="129">
        <f t="shared" si="113"/>
        <v>19.378</v>
      </c>
      <c r="E1327" s="129">
        <v>89.5125</v>
      </c>
      <c r="F1327" s="129"/>
      <c r="G1327" s="129">
        <f t="shared" si="114"/>
        <v>44.75625</v>
      </c>
      <c r="H1327" s="129">
        <v>89.83</v>
      </c>
      <c r="I1327" s="129">
        <v>1</v>
      </c>
      <c r="J1327" s="129">
        <f t="shared" si="115"/>
        <v>13.6245</v>
      </c>
      <c r="K1327" s="129">
        <v>80</v>
      </c>
      <c r="L1327" s="129">
        <v>42</v>
      </c>
      <c r="M1327" s="129">
        <f t="shared" si="116"/>
        <v>18.3</v>
      </c>
      <c r="N1327" s="129">
        <f t="shared" si="117"/>
        <v>96.05875</v>
      </c>
      <c r="O1327" s="203">
        <v>3</v>
      </c>
      <c r="P1327" s="129"/>
      <c r="Q1327" s="58"/>
      <c r="R1327" s="58"/>
      <c r="S1327" s="31"/>
    </row>
    <row r="1328" spans="1:19">
      <c r="A1328" s="203" t="s">
        <v>1121</v>
      </c>
      <c r="B1328" s="203">
        <v>88.802</v>
      </c>
      <c r="C1328" s="203">
        <v>3</v>
      </c>
      <c r="D1328" s="203">
        <f t="shared" si="113"/>
        <v>18.3604</v>
      </c>
      <c r="E1328" s="203">
        <v>90.8865</v>
      </c>
      <c r="F1328" s="203"/>
      <c r="G1328" s="203">
        <f t="shared" si="114"/>
        <v>45.44325</v>
      </c>
      <c r="H1328" s="203">
        <v>88.97</v>
      </c>
      <c r="I1328" s="203">
        <v>4</v>
      </c>
      <c r="J1328" s="203">
        <f t="shared" si="115"/>
        <v>13.9455</v>
      </c>
      <c r="K1328" s="203">
        <v>80</v>
      </c>
      <c r="L1328" s="203">
        <v>39</v>
      </c>
      <c r="M1328" s="203">
        <f t="shared" si="116"/>
        <v>17.85</v>
      </c>
      <c r="N1328" s="129">
        <f t="shared" si="117"/>
        <v>95.59915</v>
      </c>
      <c r="O1328" s="203"/>
      <c r="P1328" s="129" t="s">
        <v>1122</v>
      </c>
      <c r="Q1328" s="58"/>
      <c r="R1328" s="58"/>
      <c r="S1328" s="31"/>
    </row>
    <row r="1329" spans="1:19">
      <c r="A1329" s="203" t="s">
        <v>1123</v>
      </c>
      <c r="B1329" s="203">
        <v>90.364</v>
      </c>
      <c r="C1329" s="203"/>
      <c r="D1329" s="203">
        <f t="shared" si="113"/>
        <v>18.0728</v>
      </c>
      <c r="E1329" s="203">
        <v>88.292</v>
      </c>
      <c r="F1329" s="203"/>
      <c r="G1329" s="203">
        <f t="shared" si="114"/>
        <v>44.146</v>
      </c>
      <c r="H1329" s="203">
        <v>91.17</v>
      </c>
      <c r="I1329" s="203">
        <v>3</v>
      </c>
      <c r="J1329" s="203">
        <f t="shared" si="115"/>
        <v>14.1255</v>
      </c>
      <c r="K1329" s="203">
        <v>80</v>
      </c>
      <c r="L1329" s="203">
        <v>28</v>
      </c>
      <c r="M1329" s="203">
        <f t="shared" si="116"/>
        <v>16.2</v>
      </c>
      <c r="N1329" s="129">
        <f t="shared" si="117"/>
        <v>92.5443</v>
      </c>
      <c r="O1329" s="203">
        <v>4</v>
      </c>
      <c r="P1329" s="129"/>
      <c r="Q1329" s="58"/>
      <c r="R1329" s="58"/>
      <c r="S1329" s="31"/>
    </row>
    <row r="1330" spans="1:19">
      <c r="A1330" s="203" t="s">
        <v>1124</v>
      </c>
      <c r="B1330" s="203">
        <v>87.922</v>
      </c>
      <c r="C1330" s="203"/>
      <c r="D1330" s="203">
        <f t="shared" si="113"/>
        <v>17.5844</v>
      </c>
      <c r="E1330" s="203">
        <v>92.471</v>
      </c>
      <c r="F1330" s="203"/>
      <c r="G1330" s="203">
        <f t="shared" si="114"/>
        <v>46.2355</v>
      </c>
      <c r="H1330" s="203">
        <v>91.35</v>
      </c>
      <c r="I1330" s="203">
        <v>7</v>
      </c>
      <c r="J1330" s="203">
        <f t="shared" si="115"/>
        <v>14.7525</v>
      </c>
      <c r="K1330" s="203">
        <v>80</v>
      </c>
      <c r="L1330" s="203">
        <v>11.5</v>
      </c>
      <c r="M1330" s="203">
        <f t="shared" si="116"/>
        <v>13.725</v>
      </c>
      <c r="N1330" s="129">
        <f t="shared" si="117"/>
        <v>92.2974</v>
      </c>
      <c r="O1330" s="203">
        <v>5</v>
      </c>
      <c r="P1330" s="129"/>
      <c r="Q1330" s="58"/>
      <c r="R1330" s="58"/>
      <c r="S1330" s="31"/>
    </row>
    <row r="1331" spans="1:19">
      <c r="A1331" s="203" t="s">
        <v>1125</v>
      </c>
      <c r="B1331" s="203">
        <v>92.706</v>
      </c>
      <c r="C1331" s="203"/>
      <c r="D1331" s="203">
        <f t="shared" si="113"/>
        <v>18.5412</v>
      </c>
      <c r="E1331" s="203">
        <v>90.742</v>
      </c>
      <c r="F1331" s="203"/>
      <c r="G1331" s="203">
        <f t="shared" si="114"/>
        <v>45.371</v>
      </c>
      <c r="H1331" s="203">
        <v>92.37</v>
      </c>
      <c r="I1331" s="203"/>
      <c r="J1331" s="203">
        <f t="shared" si="115"/>
        <v>13.8555</v>
      </c>
      <c r="K1331" s="203">
        <v>80</v>
      </c>
      <c r="L1331" s="203">
        <v>15</v>
      </c>
      <c r="M1331" s="203">
        <f t="shared" si="116"/>
        <v>14.25</v>
      </c>
      <c r="N1331" s="129">
        <f t="shared" si="117"/>
        <v>92.0177</v>
      </c>
      <c r="O1331" s="203">
        <v>6</v>
      </c>
      <c r="P1331" s="129"/>
      <c r="Q1331" s="58"/>
      <c r="R1331" s="58"/>
      <c r="S1331" s="31"/>
    </row>
    <row r="1332" spans="1:19">
      <c r="A1332" s="203" t="s">
        <v>1126</v>
      </c>
      <c r="B1332" s="203">
        <v>85.732</v>
      </c>
      <c r="C1332" s="203"/>
      <c r="D1332" s="203">
        <f t="shared" si="113"/>
        <v>17.1464</v>
      </c>
      <c r="E1332" s="203">
        <v>88.9945</v>
      </c>
      <c r="F1332" s="203"/>
      <c r="G1332" s="203">
        <f t="shared" si="114"/>
        <v>44.49725</v>
      </c>
      <c r="H1332" s="203">
        <v>92.64</v>
      </c>
      <c r="I1332" s="203"/>
      <c r="J1332" s="203">
        <f t="shared" si="115"/>
        <v>13.896</v>
      </c>
      <c r="K1332" s="203">
        <v>80</v>
      </c>
      <c r="L1332" s="203">
        <v>24</v>
      </c>
      <c r="M1332" s="203">
        <f t="shared" si="116"/>
        <v>15.6</v>
      </c>
      <c r="N1332" s="129">
        <f t="shared" si="117"/>
        <v>91.13965</v>
      </c>
      <c r="O1332" s="203">
        <v>7</v>
      </c>
      <c r="P1332" s="129"/>
      <c r="Q1332" s="58"/>
      <c r="R1332" s="58"/>
      <c r="S1332" s="31"/>
    </row>
    <row r="1333" spans="1:19">
      <c r="A1333" s="203" t="s">
        <v>1127</v>
      </c>
      <c r="B1333" s="203">
        <v>91.396</v>
      </c>
      <c r="C1333" s="203"/>
      <c r="D1333" s="203">
        <f t="shared" si="113"/>
        <v>18.2792</v>
      </c>
      <c r="E1333" s="203">
        <v>90.5865</v>
      </c>
      <c r="F1333" s="203"/>
      <c r="G1333" s="203">
        <f t="shared" si="114"/>
        <v>45.29325</v>
      </c>
      <c r="H1333" s="203">
        <v>90.95</v>
      </c>
      <c r="I1333" s="203">
        <v>1</v>
      </c>
      <c r="J1333" s="203">
        <f t="shared" si="115"/>
        <v>13.7925</v>
      </c>
      <c r="K1333" s="203">
        <v>80</v>
      </c>
      <c r="L1333" s="203">
        <v>10</v>
      </c>
      <c r="M1333" s="203">
        <f t="shared" si="116"/>
        <v>13.5</v>
      </c>
      <c r="N1333" s="129">
        <f t="shared" si="117"/>
        <v>90.86495</v>
      </c>
      <c r="O1333" s="203"/>
      <c r="P1333" s="129" t="s">
        <v>1128</v>
      </c>
      <c r="Q1333" s="58"/>
      <c r="R1333" s="58"/>
      <c r="S1333" s="31"/>
    </row>
    <row r="1334" spans="1:19">
      <c r="A1334" s="203" t="s">
        <v>1129</v>
      </c>
      <c r="B1334" s="203">
        <v>89.12</v>
      </c>
      <c r="C1334" s="203"/>
      <c r="D1334" s="203">
        <f t="shared" si="113"/>
        <v>17.824</v>
      </c>
      <c r="E1334" s="203">
        <v>91.383</v>
      </c>
      <c r="F1334" s="203"/>
      <c r="G1334" s="203">
        <f t="shared" si="114"/>
        <v>45.6915</v>
      </c>
      <c r="H1334" s="203">
        <v>92.75</v>
      </c>
      <c r="I1334" s="203"/>
      <c r="J1334" s="203">
        <f t="shared" si="115"/>
        <v>13.9125</v>
      </c>
      <c r="K1334" s="203">
        <v>80</v>
      </c>
      <c r="L1334" s="203">
        <v>5</v>
      </c>
      <c r="M1334" s="203">
        <f t="shared" si="116"/>
        <v>12.75</v>
      </c>
      <c r="N1334" s="129">
        <f t="shared" si="117"/>
        <v>90.178</v>
      </c>
      <c r="O1334" s="203">
        <v>8</v>
      </c>
      <c r="P1334" s="129"/>
      <c r="Q1334" s="58"/>
      <c r="R1334" s="58"/>
      <c r="S1334" s="31"/>
    </row>
    <row r="1335" spans="1:19">
      <c r="A1335" s="203" t="s">
        <v>1130</v>
      </c>
      <c r="B1335" s="203">
        <v>89.836</v>
      </c>
      <c r="C1335" s="203"/>
      <c r="D1335" s="203">
        <f t="shared" si="113"/>
        <v>17.9672</v>
      </c>
      <c r="E1335" s="203">
        <v>87.328</v>
      </c>
      <c r="F1335" s="203"/>
      <c r="G1335" s="203">
        <f t="shared" si="114"/>
        <v>43.664</v>
      </c>
      <c r="H1335" s="203">
        <v>91.08</v>
      </c>
      <c r="I1335" s="203"/>
      <c r="J1335" s="203">
        <f t="shared" si="115"/>
        <v>13.662</v>
      </c>
      <c r="K1335" s="203">
        <v>80</v>
      </c>
      <c r="L1335" s="203">
        <v>16</v>
      </c>
      <c r="M1335" s="203">
        <f t="shared" si="116"/>
        <v>14.4</v>
      </c>
      <c r="N1335" s="129">
        <f t="shared" si="117"/>
        <v>89.6932</v>
      </c>
      <c r="O1335" s="203">
        <v>9</v>
      </c>
      <c r="P1335" s="129"/>
      <c r="Q1335" s="58"/>
      <c r="R1335" s="58"/>
      <c r="S1335" s="31"/>
    </row>
    <row r="1336" spans="1:19">
      <c r="A1336" s="203" t="s">
        <v>1131</v>
      </c>
      <c r="B1336" s="203">
        <v>86.892</v>
      </c>
      <c r="C1336" s="203"/>
      <c r="D1336" s="203">
        <f t="shared" si="113"/>
        <v>17.3784</v>
      </c>
      <c r="E1336" s="203">
        <v>89.522</v>
      </c>
      <c r="F1336" s="203"/>
      <c r="G1336" s="203">
        <f t="shared" si="114"/>
        <v>44.761</v>
      </c>
      <c r="H1336" s="203">
        <v>91.84</v>
      </c>
      <c r="I1336" s="203">
        <v>1</v>
      </c>
      <c r="J1336" s="203">
        <f t="shared" si="115"/>
        <v>13.926</v>
      </c>
      <c r="K1336" s="203">
        <v>80</v>
      </c>
      <c r="L1336" s="203">
        <v>6</v>
      </c>
      <c r="M1336" s="203">
        <f t="shared" si="116"/>
        <v>12.9</v>
      </c>
      <c r="N1336" s="129">
        <f t="shared" si="117"/>
        <v>88.9654</v>
      </c>
      <c r="O1336" s="203"/>
      <c r="P1336" s="129" t="s">
        <v>1128</v>
      </c>
      <c r="Q1336" s="58"/>
      <c r="R1336" s="58"/>
      <c r="S1336" s="31"/>
    </row>
    <row r="1337" spans="1:19">
      <c r="A1337" s="203" t="s">
        <v>1132</v>
      </c>
      <c r="B1337" s="203">
        <v>88.396</v>
      </c>
      <c r="C1337" s="203"/>
      <c r="D1337" s="203">
        <f t="shared" si="113"/>
        <v>17.6792</v>
      </c>
      <c r="E1337" s="203">
        <v>86.2535</v>
      </c>
      <c r="F1337" s="203"/>
      <c r="G1337" s="203">
        <f t="shared" si="114"/>
        <v>43.12675</v>
      </c>
      <c r="H1337" s="203">
        <v>91.85</v>
      </c>
      <c r="I1337" s="203">
        <v>1</v>
      </c>
      <c r="J1337" s="203">
        <f t="shared" si="115"/>
        <v>13.9275</v>
      </c>
      <c r="K1337" s="203">
        <v>80</v>
      </c>
      <c r="L1337" s="203">
        <v>14</v>
      </c>
      <c r="M1337" s="203">
        <f t="shared" si="116"/>
        <v>14.1</v>
      </c>
      <c r="N1337" s="129">
        <f t="shared" si="117"/>
        <v>88.83345</v>
      </c>
      <c r="O1337" s="203">
        <v>11</v>
      </c>
      <c r="P1337" s="129"/>
      <c r="Q1337" s="58"/>
      <c r="R1337" s="58"/>
      <c r="S1337" s="31"/>
    </row>
    <row r="1338" spans="1:19">
      <c r="A1338" s="203" t="s">
        <v>1133</v>
      </c>
      <c r="B1338" s="203">
        <v>88.4</v>
      </c>
      <c r="C1338" s="203"/>
      <c r="D1338" s="203">
        <f t="shared" si="113"/>
        <v>17.68</v>
      </c>
      <c r="E1338" s="203">
        <v>87.346</v>
      </c>
      <c r="F1338" s="203"/>
      <c r="G1338" s="203">
        <f t="shared" si="114"/>
        <v>43.673</v>
      </c>
      <c r="H1338" s="203">
        <v>92.29</v>
      </c>
      <c r="I1338" s="203">
        <v>4</v>
      </c>
      <c r="J1338" s="203">
        <f t="shared" si="115"/>
        <v>14.4435</v>
      </c>
      <c r="K1338" s="203">
        <v>80</v>
      </c>
      <c r="L1338" s="203">
        <v>6</v>
      </c>
      <c r="M1338" s="203">
        <f t="shared" si="116"/>
        <v>12.9</v>
      </c>
      <c r="N1338" s="129">
        <f t="shared" si="117"/>
        <v>88.6965</v>
      </c>
      <c r="O1338" s="203"/>
      <c r="P1338" s="129" t="s">
        <v>1128</v>
      </c>
      <c r="Q1338" s="58"/>
      <c r="R1338" s="58"/>
      <c r="S1338" s="31"/>
    </row>
    <row r="1339" spans="1:19">
      <c r="A1339" s="203" t="s">
        <v>1134</v>
      </c>
      <c r="B1339" s="203">
        <v>87.864</v>
      </c>
      <c r="C1339" s="203"/>
      <c r="D1339" s="203">
        <f t="shared" si="113"/>
        <v>17.5728</v>
      </c>
      <c r="E1339" s="203">
        <v>88.7295</v>
      </c>
      <c r="F1339" s="203"/>
      <c r="G1339" s="203">
        <f t="shared" si="114"/>
        <v>44.36475</v>
      </c>
      <c r="H1339" s="203">
        <v>91.54</v>
      </c>
      <c r="I1339" s="203"/>
      <c r="J1339" s="203">
        <f t="shared" si="115"/>
        <v>13.731</v>
      </c>
      <c r="K1339" s="203">
        <v>80</v>
      </c>
      <c r="L1339" s="203">
        <v>6.5</v>
      </c>
      <c r="M1339" s="203">
        <f t="shared" si="116"/>
        <v>12.975</v>
      </c>
      <c r="N1339" s="129">
        <f t="shared" si="117"/>
        <v>88.64355</v>
      </c>
      <c r="O1339" s="203">
        <v>10</v>
      </c>
      <c r="P1339" s="129"/>
      <c r="Q1339" s="58"/>
      <c r="R1339" s="58"/>
      <c r="S1339" s="31"/>
    </row>
    <row r="1340" spans="1:19">
      <c r="A1340" s="203" t="s">
        <v>1135</v>
      </c>
      <c r="B1340" s="203">
        <v>84.342</v>
      </c>
      <c r="C1340" s="203"/>
      <c r="D1340" s="203">
        <f t="shared" si="113"/>
        <v>16.8684</v>
      </c>
      <c r="E1340" s="203">
        <v>89.766</v>
      </c>
      <c r="F1340" s="203"/>
      <c r="G1340" s="203">
        <f t="shared" si="114"/>
        <v>44.883</v>
      </c>
      <c r="H1340" s="203">
        <v>91.55</v>
      </c>
      <c r="I1340" s="203"/>
      <c r="J1340" s="203">
        <f t="shared" si="115"/>
        <v>13.7325</v>
      </c>
      <c r="K1340" s="203">
        <v>80</v>
      </c>
      <c r="L1340" s="203">
        <v>6</v>
      </c>
      <c r="M1340" s="203">
        <v>12.9</v>
      </c>
      <c r="N1340" s="129">
        <f t="shared" si="117"/>
        <v>88.3839</v>
      </c>
      <c r="O1340" s="203">
        <v>12</v>
      </c>
      <c r="P1340" s="129"/>
      <c r="Q1340" s="58"/>
      <c r="R1340" s="58"/>
      <c r="S1340" s="31"/>
    </row>
    <row r="1341" spans="1:19">
      <c r="A1341" s="203" t="s">
        <v>1136</v>
      </c>
      <c r="B1341" s="203">
        <v>86.354</v>
      </c>
      <c r="C1341" s="203">
        <v>3</v>
      </c>
      <c r="D1341" s="203">
        <f t="shared" si="113"/>
        <v>17.8708</v>
      </c>
      <c r="E1341" s="203">
        <v>85.7005263157895</v>
      </c>
      <c r="F1341" s="203"/>
      <c r="G1341" s="203">
        <f t="shared" si="114"/>
        <v>42.8502631578948</v>
      </c>
      <c r="H1341" s="203">
        <v>91.52</v>
      </c>
      <c r="I1341" s="203">
        <v>4</v>
      </c>
      <c r="J1341" s="203">
        <f t="shared" si="115"/>
        <v>14.328</v>
      </c>
      <c r="K1341" s="203">
        <v>80</v>
      </c>
      <c r="L1341" s="203">
        <v>8</v>
      </c>
      <c r="M1341" s="203">
        <f t="shared" ref="M1341:M1372" si="118">(K1341+L1341)*15%</f>
        <v>13.2</v>
      </c>
      <c r="N1341" s="129">
        <f t="shared" si="117"/>
        <v>88.2490631578948</v>
      </c>
      <c r="O1341" s="203"/>
      <c r="P1341" s="129" t="s">
        <v>1137</v>
      </c>
      <c r="Q1341" s="58"/>
      <c r="R1341" s="58"/>
      <c r="S1341" s="31"/>
    </row>
    <row r="1342" spans="1:19">
      <c r="A1342" s="203" t="s">
        <v>1138</v>
      </c>
      <c r="B1342" s="203">
        <v>89.574</v>
      </c>
      <c r="C1342" s="203"/>
      <c r="D1342" s="203">
        <f t="shared" si="113"/>
        <v>17.9148</v>
      </c>
      <c r="E1342" s="203">
        <v>84.8185</v>
      </c>
      <c r="F1342" s="203"/>
      <c r="G1342" s="203">
        <f t="shared" si="114"/>
        <v>42.40925</v>
      </c>
      <c r="H1342" s="203">
        <v>92.62</v>
      </c>
      <c r="I1342" s="203">
        <v>1</v>
      </c>
      <c r="J1342" s="203">
        <f t="shared" si="115"/>
        <v>14.043</v>
      </c>
      <c r="K1342" s="203">
        <v>80</v>
      </c>
      <c r="L1342" s="203">
        <v>12</v>
      </c>
      <c r="M1342" s="203">
        <f t="shared" si="118"/>
        <v>13.8</v>
      </c>
      <c r="N1342" s="129">
        <f t="shared" si="117"/>
        <v>88.16705</v>
      </c>
      <c r="O1342" s="203">
        <v>13</v>
      </c>
      <c r="P1342" s="129"/>
      <c r="Q1342" s="58"/>
      <c r="R1342" s="58"/>
      <c r="S1342" s="31"/>
    </row>
    <row r="1343" spans="1:19">
      <c r="A1343" s="203" t="s">
        <v>1139</v>
      </c>
      <c r="B1343" s="203">
        <v>86.26</v>
      </c>
      <c r="C1343" s="203"/>
      <c r="D1343" s="203">
        <f t="shared" si="113"/>
        <v>17.252</v>
      </c>
      <c r="E1343" s="203">
        <v>87.922</v>
      </c>
      <c r="F1343" s="203"/>
      <c r="G1343" s="203">
        <f t="shared" si="114"/>
        <v>43.961</v>
      </c>
      <c r="H1343" s="203">
        <v>92.22</v>
      </c>
      <c r="I1343" s="203"/>
      <c r="J1343" s="203">
        <f t="shared" si="115"/>
        <v>13.833</v>
      </c>
      <c r="K1343" s="203">
        <v>80</v>
      </c>
      <c r="L1343" s="203">
        <v>6</v>
      </c>
      <c r="M1343" s="203">
        <f t="shared" si="118"/>
        <v>12.9</v>
      </c>
      <c r="N1343" s="129">
        <f t="shared" si="117"/>
        <v>87.946</v>
      </c>
      <c r="O1343" s="203">
        <v>14</v>
      </c>
      <c r="P1343" s="129"/>
      <c r="Q1343" s="58"/>
      <c r="R1343" s="58"/>
      <c r="S1343" s="31"/>
    </row>
    <row r="1344" spans="1:19">
      <c r="A1344" s="203" t="s">
        <v>1140</v>
      </c>
      <c r="B1344" s="203">
        <v>91.594</v>
      </c>
      <c r="C1344" s="203">
        <v>3</v>
      </c>
      <c r="D1344" s="203">
        <f t="shared" si="113"/>
        <v>18.9188</v>
      </c>
      <c r="E1344" s="203">
        <v>85.507</v>
      </c>
      <c r="F1344" s="203"/>
      <c r="G1344" s="203">
        <f t="shared" si="114"/>
        <v>42.7535</v>
      </c>
      <c r="H1344" s="203">
        <v>84.39</v>
      </c>
      <c r="I1344" s="203">
        <v>1</v>
      </c>
      <c r="J1344" s="203">
        <f t="shared" si="115"/>
        <v>12.8085</v>
      </c>
      <c r="K1344" s="203">
        <v>80</v>
      </c>
      <c r="L1344" s="203">
        <v>8</v>
      </c>
      <c r="M1344" s="203">
        <f t="shared" si="118"/>
        <v>13.2</v>
      </c>
      <c r="N1344" s="129">
        <f t="shared" si="117"/>
        <v>87.6808</v>
      </c>
      <c r="O1344" s="203"/>
      <c r="P1344" s="129" t="s">
        <v>1141</v>
      </c>
      <c r="Q1344" s="58"/>
      <c r="R1344" s="58"/>
      <c r="S1344" s="31"/>
    </row>
    <row r="1345" spans="1:19">
      <c r="A1345" s="203" t="s">
        <v>1142</v>
      </c>
      <c r="B1345" s="203">
        <v>88.12</v>
      </c>
      <c r="C1345" s="203"/>
      <c r="D1345" s="203">
        <f t="shared" si="113"/>
        <v>17.624</v>
      </c>
      <c r="E1345" s="203">
        <v>85.51</v>
      </c>
      <c r="F1345" s="203"/>
      <c r="G1345" s="203">
        <f t="shared" si="114"/>
        <v>42.755</v>
      </c>
      <c r="H1345" s="203">
        <v>90.78</v>
      </c>
      <c r="I1345" s="203"/>
      <c r="J1345" s="203">
        <f t="shared" si="115"/>
        <v>13.617</v>
      </c>
      <c r="K1345" s="203">
        <v>80</v>
      </c>
      <c r="L1345" s="203">
        <v>11</v>
      </c>
      <c r="M1345" s="203">
        <f t="shared" si="118"/>
        <v>13.65</v>
      </c>
      <c r="N1345" s="129">
        <f t="shared" si="117"/>
        <v>87.646</v>
      </c>
      <c r="O1345" s="203"/>
      <c r="P1345" s="129"/>
      <c r="Q1345" s="58"/>
      <c r="R1345" s="58"/>
      <c r="S1345" s="31"/>
    </row>
    <row r="1346" spans="1:19">
      <c r="A1346" s="203" t="s">
        <v>1143</v>
      </c>
      <c r="B1346" s="203">
        <v>88.386</v>
      </c>
      <c r="C1346" s="203"/>
      <c r="D1346" s="203">
        <f t="shared" si="113"/>
        <v>17.6772</v>
      </c>
      <c r="E1346" s="203">
        <v>87.2894736842105</v>
      </c>
      <c r="F1346" s="203"/>
      <c r="G1346" s="203">
        <f t="shared" si="114"/>
        <v>43.6447368421053</v>
      </c>
      <c r="H1346" s="203">
        <v>90.2</v>
      </c>
      <c r="I1346" s="203"/>
      <c r="J1346" s="203">
        <f t="shared" si="115"/>
        <v>13.53</v>
      </c>
      <c r="K1346" s="203">
        <v>80</v>
      </c>
      <c r="L1346" s="203">
        <v>5</v>
      </c>
      <c r="M1346" s="203">
        <f t="shared" si="118"/>
        <v>12.75</v>
      </c>
      <c r="N1346" s="129">
        <f t="shared" si="117"/>
        <v>87.6019368421052</v>
      </c>
      <c r="O1346" s="203"/>
      <c r="P1346" s="129" t="s">
        <v>1137</v>
      </c>
      <c r="Q1346" s="58"/>
      <c r="R1346" s="58"/>
      <c r="S1346" s="31"/>
    </row>
    <row r="1347" spans="1:19">
      <c r="A1347" s="203" t="s">
        <v>1144</v>
      </c>
      <c r="B1347" s="203">
        <v>87.924</v>
      </c>
      <c r="C1347" s="203"/>
      <c r="D1347" s="203">
        <f t="shared" si="113"/>
        <v>17.5848</v>
      </c>
      <c r="E1347" s="203">
        <v>88.312</v>
      </c>
      <c r="F1347" s="203"/>
      <c r="G1347" s="203">
        <f t="shared" si="114"/>
        <v>44.156</v>
      </c>
      <c r="H1347" s="203">
        <v>91.94</v>
      </c>
      <c r="I1347" s="203"/>
      <c r="J1347" s="203">
        <f t="shared" si="115"/>
        <v>13.791</v>
      </c>
      <c r="K1347" s="203">
        <v>80</v>
      </c>
      <c r="L1347" s="203"/>
      <c r="M1347" s="203">
        <f t="shared" si="118"/>
        <v>12</v>
      </c>
      <c r="N1347" s="129">
        <f t="shared" si="117"/>
        <v>87.5318</v>
      </c>
      <c r="O1347" s="203"/>
      <c r="P1347" s="129" t="s">
        <v>1128</v>
      </c>
      <c r="Q1347" s="58"/>
      <c r="R1347" s="58"/>
      <c r="S1347" s="31"/>
    </row>
    <row r="1348" spans="1:19">
      <c r="A1348" s="203" t="s">
        <v>1145</v>
      </c>
      <c r="B1348" s="203">
        <v>88.064</v>
      </c>
      <c r="C1348" s="203"/>
      <c r="D1348" s="203">
        <f t="shared" si="113"/>
        <v>17.6128</v>
      </c>
      <c r="E1348" s="203">
        <v>88.3905</v>
      </c>
      <c r="F1348" s="203"/>
      <c r="G1348" s="203">
        <f t="shared" si="114"/>
        <v>44.19525</v>
      </c>
      <c r="H1348" s="203">
        <v>90.18</v>
      </c>
      <c r="I1348" s="203"/>
      <c r="J1348" s="203">
        <f t="shared" si="115"/>
        <v>13.527</v>
      </c>
      <c r="K1348" s="203">
        <v>80</v>
      </c>
      <c r="L1348" s="203"/>
      <c r="M1348" s="203">
        <f t="shared" si="118"/>
        <v>12</v>
      </c>
      <c r="N1348" s="129">
        <f t="shared" si="117"/>
        <v>87.33505</v>
      </c>
      <c r="O1348" s="203"/>
      <c r="P1348" s="129"/>
      <c r="Q1348" s="58"/>
      <c r="R1348" s="58"/>
      <c r="S1348" s="31"/>
    </row>
    <row r="1349" spans="1:19">
      <c r="A1349" s="203" t="s">
        <v>1146</v>
      </c>
      <c r="B1349" s="203">
        <v>89.15</v>
      </c>
      <c r="C1349" s="203"/>
      <c r="D1349" s="203">
        <f t="shared" si="113"/>
        <v>17.83</v>
      </c>
      <c r="E1349" s="203">
        <v>83.85894737</v>
      </c>
      <c r="F1349" s="203"/>
      <c r="G1349" s="203">
        <f t="shared" si="114"/>
        <v>41.929473685</v>
      </c>
      <c r="H1349" s="203">
        <v>93.45</v>
      </c>
      <c r="I1349" s="203">
        <v>3</v>
      </c>
      <c r="J1349" s="203">
        <f t="shared" si="115"/>
        <v>14.4675</v>
      </c>
      <c r="K1349" s="203">
        <v>80</v>
      </c>
      <c r="L1349" s="203">
        <v>6</v>
      </c>
      <c r="M1349" s="203">
        <f t="shared" si="118"/>
        <v>12.9</v>
      </c>
      <c r="N1349" s="129">
        <f t="shared" si="117"/>
        <v>87.126973685</v>
      </c>
      <c r="O1349" s="203"/>
      <c r="P1349" s="129" t="s">
        <v>1147</v>
      </c>
      <c r="Q1349" s="58"/>
      <c r="R1349" s="58"/>
      <c r="S1349" s="31"/>
    </row>
    <row r="1350" spans="1:19">
      <c r="A1350" s="203" t="s">
        <v>1148</v>
      </c>
      <c r="B1350" s="203">
        <v>85.018</v>
      </c>
      <c r="C1350" s="203"/>
      <c r="D1350" s="203">
        <f t="shared" si="113"/>
        <v>17.0036</v>
      </c>
      <c r="E1350" s="203">
        <v>88.692</v>
      </c>
      <c r="F1350" s="203"/>
      <c r="G1350" s="203">
        <f t="shared" si="114"/>
        <v>44.346</v>
      </c>
      <c r="H1350" s="203">
        <v>91.21</v>
      </c>
      <c r="I1350" s="203"/>
      <c r="J1350" s="203">
        <f t="shared" si="115"/>
        <v>13.6815</v>
      </c>
      <c r="K1350" s="203">
        <v>80</v>
      </c>
      <c r="L1350" s="203"/>
      <c r="M1350" s="203">
        <f t="shared" si="118"/>
        <v>12</v>
      </c>
      <c r="N1350" s="129">
        <f t="shared" si="117"/>
        <v>87.0311</v>
      </c>
      <c r="O1350" s="203"/>
      <c r="P1350" s="129"/>
      <c r="Q1350" s="58"/>
      <c r="R1350" s="58"/>
      <c r="S1350" s="31"/>
    </row>
    <row r="1351" spans="1:19">
      <c r="A1351" s="203" t="s">
        <v>1149</v>
      </c>
      <c r="B1351" s="203">
        <v>85.658</v>
      </c>
      <c r="C1351" s="203"/>
      <c r="D1351" s="203">
        <f t="shared" si="113"/>
        <v>17.1316</v>
      </c>
      <c r="E1351" s="203">
        <v>87.203</v>
      </c>
      <c r="F1351" s="203"/>
      <c r="G1351" s="203">
        <f t="shared" si="114"/>
        <v>43.6015</v>
      </c>
      <c r="H1351" s="203">
        <v>90.6</v>
      </c>
      <c r="I1351" s="203"/>
      <c r="J1351" s="203">
        <f t="shared" si="115"/>
        <v>13.59</v>
      </c>
      <c r="K1351" s="203">
        <v>80</v>
      </c>
      <c r="L1351" s="203"/>
      <c r="M1351" s="203">
        <f t="shared" si="118"/>
        <v>12</v>
      </c>
      <c r="N1351" s="129">
        <f t="shared" si="117"/>
        <v>86.3231</v>
      </c>
      <c r="O1351" s="203"/>
      <c r="P1351" s="129"/>
      <c r="Q1351" s="58"/>
      <c r="R1351" s="58"/>
      <c r="S1351" s="31"/>
    </row>
    <row r="1352" spans="1:19">
      <c r="A1352" s="203" t="s">
        <v>1150</v>
      </c>
      <c r="B1352" s="203">
        <v>85.21</v>
      </c>
      <c r="C1352" s="203"/>
      <c r="D1352" s="203">
        <f t="shared" si="113"/>
        <v>17.042</v>
      </c>
      <c r="E1352" s="203">
        <v>84.237</v>
      </c>
      <c r="F1352" s="203"/>
      <c r="G1352" s="203">
        <f t="shared" si="114"/>
        <v>42.1185</v>
      </c>
      <c r="H1352" s="203">
        <v>90.84</v>
      </c>
      <c r="I1352" s="203"/>
      <c r="J1352" s="203">
        <f t="shared" si="115"/>
        <v>13.626</v>
      </c>
      <c r="K1352" s="203">
        <v>80</v>
      </c>
      <c r="L1352" s="203">
        <v>10</v>
      </c>
      <c r="M1352" s="203">
        <f t="shared" si="118"/>
        <v>13.5</v>
      </c>
      <c r="N1352" s="129">
        <f t="shared" si="117"/>
        <v>86.2865</v>
      </c>
      <c r="O1352" s="203"/>
      <c r="P1352" s="129"/>
      <c r="Q1352" s="58"/>
      <c r="R1352" s="58"/>
      <c r="S1352" s="31"/>
    </row>
    <row r="1353" spans="1:19">
      <c r="A1353" s="203" t="s">
        <v>1151</v>
      </c>
      <c r="B1353" s="203">
        <v>83.424</v>
      </c>
      <c r="C1353" s="203"/>
      <c r="D1353" s="203">
        <f t="shared" si="113"/>
        <v>16.6848</v>
      </c>
      <c r="E1353" s="203">
        <v>86.2405263157895</v>
      </c>
      <c r="F1353" s="203"/>
      <c r="G1353" s="203">
        <f t="shared" si="114"/>
        <v>43.1202631578947</v>
      </c>
      <c r="H1353" s="203">
        <v>88.54</v>
      </c>
      <c r="I1353" s="203"/>
      <c r="J1353" s="203">
        <f t="shared" si="115"/>
        <v>13.281</v>
      </c>
      <c r="K1353" s="203">
        <v>80</v>
      </c>
      <c r="L1353" s="203">
        <v>8</v>
      </c>
      <c r="M1353" s="203">
        <f t="shared" si="118"/>
        <v>13.2</v>
      </c>
      <c r="N1353" s="129">
        <f t="shared" si="117"/>
        <v>86.2860631578948</v>
      </c>
      <c r="O1353" s="203"/>
      <c r="P1353" s="129" t="s">
        <v>1137</v>
      </c>
      <c r="Q1353" s="58"/>
      <c r="R1353" s="58"/>
      <c r="S1353" s="31"/>
    </row>
    <row r="1354" spans="1:19">
      <c r="A1354" s="203" t="s">
        <v>1152</v>
      </c>
      <c r="B1354" s="203">
        <v>86.02</v>
      </c>
      <c r="C1354" s="203"/>
      <c r="D1354" s="203">
        <f t="shared" si="113"/>
        <v>17.204</v>
      </c>
      <c r="E1354" s="203">
        <v>86.1544444444444</v>
      </c>
      <c r="F1354" s="203"/>
      <c r="G1354" s="203">
        <f t="shared" si="114"/>
        <v>43.0772222222222</v>
      </c>
      <c r="H1354" s="203">
        <v>92.11</v>
      </c>
      <c r="I1354" s="203"/>
      <c r="J1354" s="203">
        <f t="shared" si="115"/>
        <v>13.8165</v>
      </c>
      <c r="K1354" s="203">
        <v>80</v>
      </c>
      <c r="L1354" s="203"/>
      <c r="M1354" s="203">
        <f t="shared" si="118"/>
        <v>12</v>
      </c>
      <c r="N1354" s="129">
        <f t="shared" si="117"/>
        <v>86.0977222222222</v>
      </c>
      <c r="O1354" s="203"/>
      <c r="P1354" s="129"/>
      <c r="Q1354" s="58"/>
      <c r="R1354" s="58"/>
      <c r="S1354" s="31"/>
    </row>
    <row r="1355" spans="1:19">
      <c r="A1355" s="203" t="s">
        <v>1153</v>
      </c>
      <c r="B1355" s="203">
        <v>87.836</v>
      </c>
      <c r="C1355" s="203"/>
      <c r="D1355" s="203">
        <f t="shared" si="113"/>
        <v>17.5672</v>
      </c>
      <c r="E1355" s="203">
        <v>82.55</v>
      </c>
      <c r="F1355" s="203"/>
      <c r="G1355" s="203">
        <f t="shared" si="114"/>
        <v>41.275</v>
      </c>
      <c r="H1355" s="203">
        <v>92.44</v>
      </c>
      <c r="I1355" s="203"/>
      <c r="J1355" s="203">
        <f t="shared" si="115"/>
        <v>13.866</v>
      </c>
      <c r="K1355" s="203">
        <v>80</v>
      </c>
      <c r="L1355" s="203">
        <v>9</v>
      </c>
      <c r="M1355" s="203">
        <f t="shared" si="118"/>
        <v>13.35</v>
      </c>
      <c r="N1355" s="129">
        <f t="shared" si="117"/>
        <v>86.0582</v>
      </c>
      <c r="O1355" s="203"/>
      <c r="P1355" s="129" t="s">
        <v>1154</v>
      </c>
      <c r="Q1355" s="58"/>
      <c r="R1355" s="58"/>
      <c r="S1355" s="31"/>
    </row>
    <row r="1356" spans="1:19">
      <c r="A1356" s="203" t="s">
        <v>1155</v>
      </c>
      <c r="B1356" s="203">
        <v>84.858</v>
      </c>
      <c r="C1356" s="203"/>
      <c r="D1356" s="203">
        <f t="shared" si="113"/>
        <v>16.9716</v>
      </c>
      <c r="E1356" s="203">
        <v>86.643</v>
      </c>
      <c r="F1356" s="203"/>
      <c r="G1356" s="203">
        <f t="shared" si="114"/>
        <v>43.3215</v>
      </c>
      <c r="H1356" s="203">
        <v>90.49</v>
      </c>
      <c r="I1356" s="203"/>
      <c r="J1356" s="203">
        <f t="shared" si="115"/>
        <v>13.5735</v>
      </c>
      <c r="K1356" s="203">
        <v>80</v>
      </c>
      <c r="L1356" s="203"/>
      <c r="M1356" s="203">
        <f t="shared" si="118"/>
        <v>12</v>
      </c>
      <c r="N1356" s="129">
        <f t="shared" si="117"/>
        <v>85.8666</v>
      </c>
      <c r="O1356" s="203"/>
      <c r="P1356" s="129"/>
      <c r="Q1356" s="58"/>
      <c r="R1356" s="58"/>
      <c r="S1356" s="31"/>
    </row>
    <row r="1357" spans="1:19">
      <c r="A1357" s="203" t="s">
        <v>1156</v>
      </c>
      <c r="B1357" s="203">
        <v>81.962</v>
      </c>
      <c r="C1357" s="203"/>
      <c r="D1357" s="203">
        <f t="shared" si="113"/>
        <v>16.3924</v>
      </c>
      <c r="E1357" s="203">
        <v>86.5768421052632</v>
      </c>
      <c r="F1357" s="203"/>
      <c r="G1357" s="203">
        <f t="shared" si="114"/>
        <v>43.2884210526316</v>
      </c>
      <c r="H1357" s="203">
        <v>88.95</v>
      </c>
      <c r="I1357" s="203"/>
      <c r="J1357" s="203">
        <f t="shared" si="115"/>
        <v>13.3425</v>
      </c>
      <c r="K1357" s="203">
        <v>80</v>
      </c>
      <c r="L1357" s="203">
        <v>5</v>
      </c>
      <c r="M1357" s="203">
        <f t="shared" si="118"/>
        <v>12.75</v>
      </c>
      <c r="N1357" s="129">
        <f t="shared" si="117"/>
        <v>85.7733210526316</v>
      </c>
      <c r="O1357" s="203"/>
      <c r="P1357" s="129" t="s">
        <v>1137</v>
      </c>
      <c r="Q1357" s="58"/>
      <c r="R1357" s="58"/>
      <c r="S1357" s="31"/>
    </row>
    <row r="1358" spans="1:19">
      <c r="A1358" s="203" t="s">
        <v>1157</v>
      </c>
      <c r="B1358" s="203">
        <v>84.804</v>
      </c>
      <c r="C1358" s="203"/>
      <c r="D1358" s="203">
        <f t="shared" si="113"/>
        <v>16.9608</v>
      </c>
      <c r="E1358" s="203">
        <v>84.707</v>
      </c>
      <c r="F1358" s="203"/>
      <c r="G1358" s="203">
        <f t="shared" si="114"/>
        <v>42.3535</v>
      </c>
      <c r="H1358" s="203">
        <v>90.67</v>
      </c>
      <c r="I1358" s="203"/>
      <c r="J1358" s="203">
        <f t="shared" si="115"/>
        <v>13.6005</v>
      </c>
      <c r="K1358" s="203">
        <v>80</v>
      </c>
      <c r="L1358" s="203">
        <v>5</v>
      </c>
      <c r="M1358" s="203">
        <f t="shared" si="118"/>
        <v>12.75</v>
      </c>
      <c r="N1358" s="129">
        <f t="shared" si="117"/>
        <v>85.6648</v>
      </c>
      <c r="O1358" s="203"/>
      <c r="P1358" s="129"/>
      <c r="Q1358" s="58"/>
      <c r="R1358" s="58"/>
      <c r="S1358" s="31"/>
    </row>
    <row r="1359" spans="1:19">
      <c r="A1359" s="203" t="s">
        <v>1158</v>
      </c>
      <c r="B1359" s="203">
        <v>85.246</v>
      </c>
      <c r="C1359" s="203"/>
      <c r="D1359" s="203">
        <f t="shared" si="113"/>
        <v>17.0492</v>
      </c>
      <c r="E1359" s="203">
        <v>84.8755</v>
      </c>
      <c r="F1359" s="203"/>
      <c r="G1359" s="203">
        <f t="shared" si="114"/>
        <v>42.43775</v>
      </c>
      <c r="H1359" s="203">
        <v>92.16</v>
      </c>
      <c r="I1359" s="203"/>
      <c r="J1359" s="203">
        <f t="shared" si="115"/>
        <v>13.824</v>
      </c>
      <c r="K1359" s="203">
        <v>80</v>
      </c>
      <c r="L1359" s="203">
        <v>2</v>
      </c>
      <c r="M1359" s="203">
        <f t="shared" si="118"/>
        <v>12.3</v>
      </c>
      <c r="N1359" s="129">
        <f t="shared" si="117"/>
        <v>85.61095</v>
      </c>
      <c r="O1359" s="203"/>
      <c r="P1359" s="129"/>
      <c r="Q1359" s="58"/>
      <c r="R1359" s="58"/>
      <c r="S1359" s="31"/>
    </row>
    <row r="1360" spans="1:19">
      <c r="A1360" s="203" t="s">
        <v>1159</v>
      </c>
      <c r="B1360" s="203">
        <v>85.008</v>
      </c>
      <c r="C1360" s="203"/>
      <c r="D1360" s="203">
        <f t="shared" si="113"/>
        <v>17.0016</v>
      </c>
      <c r="E1360" s="203">
        <v>85.768</v>
      </c>
      <c r="F1360" s="203"/>
      <c r="G1360" s="203">
        <f t="shared" si="114"/>
        <v>42.884</v>
      </c>
      <c r="H1360" s="203">
        <v>90.7</v>
      </c>
      <c r="I1360" s="203"/>
      <c r="J1360" s="203">
        <f t="shared" si="115"/>
        <v>13.605</v>
      </c>
      <c r="K1360" s="203">
        <v>80</v>
      </c>
      <c r="L1360" s="203"/>
      <c r="M1360" s="203">
        <f t="shared" si="118"/>
        <v>12</v>
      </c>
      <c r="N1360" s="129">
        <f t="shared" si="117"/>
        <v>85.4906</v>
      </c>
      <c r="O1360" s="203"/>
      <c r="P1360" s="129"/>
      <c r="Q1360" s="58"/>
      <c r="R1360" s="58"/>
      <c r="S1360" s="31"/>
    </row>
    <row r="1361" spans="1:19">
      <c r="A1361" s="203" t="s">
        <v>1160</v>
      </c>
      <c r="B1361" s="203">
        <v>86.274</v>
      </c>
      <c r="C1361" s="203"/>
      <c r="D1361" s="203">
        <f t="shared" si="113"/>
        <v>17.2548</v>
      </c>
      <c r="E1361" s="203">
        <v>82.64578947</v>
      </c>
      <c r="F1361" s="203"/>
      <c r="G1361" s="203">
        <f t="shared" si="114"/>
        <v>41.322894735</v>
      </c>
      <c r="H1361" s="203">
        <v>93.8</v>
      </c>
      <c r="I1361" s="203"/>
      <c r="J1361" s="203">
        <f t="shared" si="115"/>
        <v>14.07</v>
      </c>
      <c r="K1361" s="203">
        <v>80</v>
      </c>
      <c r="L1361" s="203">
        <v>4</v>
      </c>
      <c r="M1361" s="203">
        <f t="shared" si="118"/>
        <v>12.6</v>
      </c>
      <c r="N1361" s="129">
        <f t="shared" si="117"/>
        <v>85.247694735</v>
      </c>
      <c r="O1361" s="203"/>
      <c r="P1361" s="129" t="s">
        <v>1147</v>
      </c>
      <c r="Q1361" s="58"/>
      <c r="R1361" s="58"/>
      <c r="S1361" s="31"/>
    </row>
    <row r="1362" spans="1:19">
      <c r="A1362" s="203" t="s">
        <v>1161</v>
      </c>
      <c r="B1362" s="203">
        <v>85.206</v>
      </c>
      <c r="C1362" s="203"/>
      <c r="D1362" s="203">
        <f t="shared" si="113"/>
        <v>17.0412</v>
      </c>
      <c r="E1362" s="203">
        <v>83.199</v>
      </c>
      <c r="F1362" s="203"/>
      <c r="G1362" s="203">
        <f t="shared" si="114"/>
        <v>41.5995</v>
      </c>
      <c r="H1362" s="203">
        <v>91.15</v>
      </c>
      <c r="I1362" s="203">
        <v>1</v>
      </c>
      <c r="J1362" s="203">
        <f t="shared" si="115"/>
        <v>13.8225</v>
      </c>
      <c r="K1362" s="203">
        <v>80</v>
      </c>
      <c r="L1362" s="203">
        <v>4</v>
      </c>
      <c r="M1362" s="203">
        <f t="shared" si="118"/>
        <v>12.6</v>
      </c>
      <c r="N1362" s="129">
        <f t="shared" si="117"/>
        <v>85.0632</v>
      </c>
      <c r="O1362" s="203"/>
      <c r="P1362" s="129"/>
      <c r="Q1362" s="58"/>
      <c r="R1362" s="58"/>
      <c r="S1362" s="31"/>
    </row>
    <row r="1363" spans="1:19">
      <c r="A1363" s="203" t="s">
        <v>1162</v>
      </c>
      <c r="B1363" s="203">
        <v>82.49</v>
      </c>
      <c r="C1363" s="203"/>
      <c r="D1363" s="203">
        <f t="shared" si="113"/>
        <v>16.498</v>
      </c>
      <c r="E1363" s="203">
        <v>84.079</v>
      </c>
      <c r="F1363" s="203"/>
      <c r="G1363" s="203">
        <f t="shared" si="114"/>
        <v>42.0395</v>
      </c>
      <c r="H1363" s="203">
        <v>91.87</v>
      </c>
      <c r="I1363" s="203"/>
      <c r="J1363" s="203">
        <f t="shared" si="115"/>
        <v>13.7805</v>
      </c>
      <c r="K1363" s="203">
        <v>80</v>
      </c>
      <c r="L1363" s="203"/>
      <c r="M1363" s="203">
        <f t="shared" si="118"/>
        <v>12</v>
      </c>
      <c r="N1363" s="129">
        <f t="shared" si="117"/>
        <v>84.318</v>
      </c>
      <c r="O1363" s="203"/>
      <c r="P1363" s="129"/>
      <c r="Q1363" s="58"/>
      <c r="R1363" s="58"/>
      <c r="S1363" s="31"/>
    </row>
    <row r="1364" spans="1:19">
      <c r="A1364" s="203" t="s">
        <v>1163</v>
      </c>
      <c r="B1364" s="203">
        <v>84.992</v>
      </c>
      <c r="C1364" s="203"/>
      <c r="D1364" s="203">
        <f t="shared" si="113"/>
        <v>16.9984</v>
      </c>
      <c r="E1364" s="203">
        <v>81.7976190476191</v>
      </c>
      <c r="F1364" s="203"/>
      <c r="G1364" s="203">
        <f t="shared" si="114"/>
        <v>40.8988095238095</v>
      </c>
      <c r="H1364" s="203">
        <v>91.48</v>
      </c>
      <c r="I1364" s="203"/>
      <c r="J1364" s="203">
        <f t="shared" si="115"/>
        <v>13.722</v>
      </c>
      <c r="K1364" s="203">
        <v>80</v>
      </c>
      <c r="L1364" s="203"/>
      <c r="M1364" s="203">
        <f t="shared" si="118"/>
        <v>12</v>
      </c>
      <c r="N1364" s="129">
        <f t="shared" si="117"/>
        <v>83.6192095238095</v>
      </c>
      <c r="O1364" s="203"/>
      <c r="P1364" s="129"/>
      <c r="Q1364" s="58"/>
      <c r="R1364" s="58"/>
      <c r="S1364" s="31"/>
    </row>
    <row r="1365" spans="1:19">
      <c r="A1365" s="203" t="s">
        <v>1164</v>
      </c>
      <c r="B1365" s="203">
        <v>83.12</v>
      </c>
      <c r="C1365" s="203"/>
      <c r="D1365" s="203">
        <f t="shared" si="113"/>
        <v>16.624</v>
      </c>
      <c r="E1365" s="203">
        <v>81.0285714285714</v>
      </c>
      <c r="F1365" s="203"/>
      <c r="G1365" s="203">
        <f t="shared" si="114"/>
        <v>40.5142857142857</v>
      </c>
      <c r="H1365" s="203">
        <v>89.01</v>
      </c>
      <c r="I1365" s="203"/>
      <c r="J1365" s="203">
        <f t="shared" si="115"/>
        <v>13.3515</v>
      </c>
      <c r="K1365" s="203">
        <v>80</v>
      </c>
      <c r="L1365" s="203">
        <v>7</v>
      </c>
      <c r="M1365" s="203">
        <f t="shared" si="118"/>
        <v>13.05</v>
      </c>
      <c r="N1365" s="129">
        <f t="shared" si="117"/>
        <v>83.5397857142857</v>
      </c>
      <c r="O1365" s="203"/>
      <c r="P1365" s="129" t="s">
        <v>1154</v>
      </c>
      <c r="Q1365" s="58"/>
      <c r="R1365" s="58"/>
      <c r="S1365" s="31"/>
    </row>
    <row r="1366" spans="1:19">
      <c r="A1366" s="203" t="s">
        <v>1165</v>
      </c>
      <c r="B1366" s="203">
        <v>81.752</v>
      </c>
      <c r="C1366" s="203"/>
      <c r="D1366" s="203">
        <f t="shared" si="113"/>
        <v>16.3504</v>
      </c>
      <c r="E1366" s="203">
        <v>82.745</v>
      </c>
      <c r="F1366" s="203"/>
      <c r="G1366" s="203">
        <f t="shared" si="114"/>
        <v>41.3725</v>
      </c>
      <c r="H1366" s="203">
        <v>91.54</v>
      </c>
      <c r="I1366" s="203"/>
      <c r="J1366" s="203">
        <f t="shared" si="115"/>
        <v>13.731</v>
      </c>
      <c r="K1366" s="203">
        <v>80</v>
      </c>
      <c r="L1366" s="203"/>
      <c r="M1366" s="203">
        <f t="shared" si="118"/>
        <v>12</v>
      </c>
      <c r="N1366" s="129">
        <f t="shared" si="117"/>
        <v>83.4539</v>
      </c>
      <c r="O1366" s="203"/>
      <c r="P1366" s="129" t="s">
        <v>1166</v>
      </c>
      <c r="Q1366" s="58"/>
      <c r="R1366" s="58"/>
      <c r="S1366" s="31"/>
    </row>
    <row r="1367" spans="1:19">
      <c r="A1367" s="203" t="s">
        <v>1167</v>
      </c>
      <c r="B1367" s="203">
        <v>85.954</v>
      </c>
      <c r="C1367" s="203"/>
      <c r="D1367" s="203">
        <f t="shared" si="113"/>
        <v>17.1908</v>
      </c>
      <c r="E1367" s="203">
        <v>80.4066666666667</v>
      </c>
      <c r="F1367" s="203"/>
      <c r="G1367" s="203">
        <f t="shared" si="114"/>
        <v>40.2033333333333</v>
      </c>
      <c r="H1367" s="203">
        <v>92.06</v>
      </c>
      <c r="I1367" s="203"/>
      <c r="J1367" s="203">
        <f t="shared" si="115"/>
        <v>13.809</v>
      </c>
      <c r="K1367" s="203">
        <v>80</v>
      </c>
      <c r="L1367" s="203"/>
      <c r="M1367" s="203">
        <f t="shared" si="118"/>
        <v>12</v>
      </c>
      <c r="N1367" s="129">
        <f t="shared" si="117"/>
        <v>83.2031333333333</v>
      </c>
      <c r="O1367" s="203"/>
      <c r="P1367" s="129"/>
      <c r="Q1367" s="58"/>
      <c r="R1367" s="58"/>
      <c r="S1367" s="31"/>
    </row>
    <row r="1368" spans="1:19">
      <c r="A1368" s="203" t="s">
        <v>1168</v>
      </c>
      <c r="B1368" s="203">
        <v>80.99</v>
      </c>
      <c r="C1368" s="203"/>
      <c r="D1368" s="203">
        <f t="shared" si="113"/>
        <v>16.198</v>
      </c>
      <c r="E1368" s="203">
        <v>82.3995238095238</v>
      </c>
      <c r="F1368" s="203"/>
      <c r="G1368" s="203">
        <f t="shared" si="114"/>
        <v>41.1997619047619</v>
      </c>
      <c r="H1368" s="203">
        <v>91.51</v>
      </c>
      <c r="I1368" s="203"/>
      <c r="J1368" s="203">
        <f t="shared" si="115"/>
        <v>13.7265</v>
      </c>
      <c r="K1368" s="203">
        <v>80</v>
      </c>
      <c r="L1368" s="203"/>
      <c r="M1368" s="203">
        <f t="shared" si="118"/>
        <v>12</v>
      </c>
      <c r="N1368" s="129">
        <f t="shared" si="117"/>
        <v>83.1242619047619</v>
      </c>
      <c r="O1368" s="203"/>
      <c r="P1368" s="129" t="s">
        <v>1154</v>
      </c>
      <c r="Q1368" s="58"/>
      <c r="R1368" s="58"/>
      <c r="S1368" s="31"/>
    </row>
    <row r="1369" spans="1:19">
      <c r="A1369" s="203" t="s">
        <v>1169</v>
      </c>
      <c r="B1369" s="203">
        <v>84.366</v>
      </c>
      <c r="C1369" s="203"/>
      <c r="D1369" s="203">
        <f t="shared" si="113"/>
        <v>16.8732</v>
      </c>
      <c r="E1369" s="203">
        <v>81.139</v>
      </c>
      <c r="F1369" s="203"/>
      <c r="G1369" s="203">
        <f t="shared" si="114"/>
        <v>40.5695</v>
      </c>
      <c r="H1369" s="203">
        <v>89.31</v>
      </c>
      <c r="I1369" s="203"/>
      <c r="J1369" s="203">
        <f t="shared" si="115"/>
        <v>13.3965</v>
      </c>
      <c r="K1369" s="203">
        <v>80</v>
      </c>
      <c r="L1369" s="203"/>
      <c r="M1369" s="203">
        <f t="shared" si="118"/>
        <v>12</v>
      </c>
      <c r="N1369" s="129">
        <f t="shared" si="117"/>
        <v>82.8392</v>
      </c>
      <c r="O1369" s="203"/>
      <c r="P1369" s="129" t="s">
        <v>1128</v>
      </c>
      <c r="Q1369" s="58"/>
      <c r="R1369" s="58"/>
      <c r="S1369" s="31"/>
    </row>
    <row r="1370" spans="1:19">
      <c r="A1370" s="203" t="s">
        <v>1170</v>
      </c>
      <c r="B1370" s="203">
        <v>80.908</v>
      </c>
      <c r="C1370" s="203"/>
      <c r="D1370" s="203">
        <f t="shared" si="113"/>
        <v>16.1816</v>
      </c>
      <c r="E1370" s="203">
        <v>80.3331578947368</v>
      </c>
      <c r="F1370" s="203"/>
      <c r="G1370" s="203">
        <f t="shared" si="114"/>
        <v>40.1665789473684</v>
      </c>
      <c r="H1370" s="203">
        <v>90.71</v>
      </c>
      <c r="I1370" s="203"/>
      <c r="J1370" s="203">
        <f t="shared" si="115"/>
        <v>13.6065</v>
      </c>
      <c r="K1370" s="203">
        <v>80</v>
      </c>
      <c r="L1370" s="203"/>
      <c r="M1370" s="203">
        <f t="shared" si="118"/>
        <v>12</v>
      </c>
      <c r="N1370" s="129">
        <f t="shared" si="117"/>
        <v>81.9546789473684</v>
      </c>
      <c r="O1370" s="203"/>
      <c r="P1370" s="129"/>
      <c r="Q1370" s="58"/>
      <c r="R1370" s="58"/>
      <c r="S1370" s="31"/>
    </row>
    <row r="1371" spans="1:19">
      <c r="A1371" s="203" t="s">
        <v>1171</v>
      </c>
      <c r="B1371" s="203">
        <v>77.392</v>
      </c>
      <c r="C1371" s="203"/>
      <c r="D1371" s="203">
        <f t="shared" si="113"/>
        <v>15.4784</v>
      </c>
      <c r="E1371" s="203">
        <v>78.2163157894737</v>
      </c>
      <c r="F1371" s="203"/>
      <c r="G1371" s="203">
        <f t="shared" si="114"/>
        <v>39.1081578947368</v>
      </c>
      <c r="H1371" s="203">
        <v>88.53</v>
      </c>
      <c r="I1371" s="203"/>
      <c r="J1371" s="203">
        <f t="shared" si="115"/>
        <v>13.2795</v>
      </c>
      <c r="K1371" s="203">
        <v>80</v>
      </c>
      <c r="L1371" s="203">
        <v>9</v>
      </c>
      <c r="M1371" s="203">
        <f t="shared" si="118"/>
        <v>13.35</v>
      </c>
      <c r="N1371" s="129">
        <f t="shared" si="117"/>
        <v>81.2160578947368</v>
      </c>
      <c r="O1371" s="203"/>
      <c r="P1371" s="129" t="s">
        <v>1154</v>
      </c>
      <c r="Q1371" s="58"/>
      <c r="R1371" s="58"/>
      <c r="S1371" s="31"/>
    </row>
    <row r="1372" spans="1:19">
      <c r="A1372" s="203" t="s">
        <v>1172</v>
      </c>
      <c r="B1372" s="203">
        <v>83.606</v>
      </c>
      <c r="C1372" s="203"/>
      <c r="D1372" s="203">
        <f t="shared" si="113"/>
        <v>16.7212</v>
      </c>
      <c r="E1372" s="203">
        <v>77.3890476190476</v>
      </c>
      <c r="F1372" s="203"/>
      <c r="G1372" s="203">
        <f t="shared" si="114"/>
        <v>38.6945238095238</v>
      </c>
      <c r="H1372" s="203">
        <v>90.72</v>
      </c>
      <c r="I1372" s="203">
        <v>1</v>
      </c>
      <c r="J1372" s="203">
        <f t="shared" si="115"/>
        <v>13.758</v>
      </c>
      <c r="K1372" s="203">
        <v>80</v>
      </c>
      <c r="L1372" s="203"/>
      <c r="M1372" s="203">
        <f t="shared" si="118"/>
        <v>12</v>
      </c>
      <c r="N1372" s="129">
        <f t="shared" si="117"/>
        <v>81.1737238095238</v>
      </c>
      <c r="O1372" s="203"/>
      <c r="P1372" s="129" t="s">
        <v>1154</v>
      </c>
      <c r="Q1372" s="58"/>
      <c r="R1372" s="58"/>
      <c r="S1372" s="31"/>
    </row>
    <row r="1373" spans="1:19">
      <c r="A1373" s="31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</row>
    <row r="1374" spans="1:19">
      <c r="A1374" s="31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</row>
    <row r="1375" spans="1:19">
      <c r="A1375" s="202" t="s">
        <v>1173</v>
      </c>
      <c r="B1375" s="202"/>
      <c r="C1375" s="202"/>
      <c r="D1375" s="202"/>
      <c r="E1375" s="202"/>
      <c r="F1375" s="202"/>
      <c r="G1375" s="202"/>
      <c r="H1375" s="202"/>
      <c r="I1375" s="202"/>
      <c r="J1375" s="202"/>
      <c r="K1375" s="202"/>
      <c r="L1375" s="202"/>
      <c r="M1375" s="202"/>
      <c r="N1375" s="202"/>
      <c r="O1375" s="202"/>
      <c r="P1375" s="202"/>
      <c r="Q1375" s="202"/>
      <c r="R1375" s="202"/>
      <c r="S1375" s="202"/>
    </row>
    <row r="1376" spans="1:19">
      <c r="A1376" s="202" t="s">
        <v>2</v>
      </c>
      <c r="B1376" s="202" t="s">
        <v>3</v>
      </c>
      <c r="C1376" s="202"/>
      <c r="D1376" s="202"/>
      <c r="E1376" s="202" t="s">
        <v>4</v>
      </c>
      <c r="F1376" s="202"/>
      <c r="G1376" s="202"/>
      <c r="H1376" s="202" t="s">
        <v>5</v>
      </c>
      <c r="I1376" s="202"/>
      <c r="J1376" s="202"/>
      <c r="K1376" s="202" t="s">
        <v>6</v>
      </c>
      <c r="L1376" s="202"/>
      <c r="M1376" s="202"/>
      <c r="N1376" s="202" t="s">
        <v>7</v>
      </c>
      <c r="O1376" s="202" t="s">
        <v>8</v>
      </c>
      <c r="P1376" s="208" t="s">
        <v>203</v>
      </c>
      <c r="Q1376" s="212"/>
      <c r="R1376" s="213"/>
      <c r="S1376" s="214"/>
    </row>
    <row r="1377" spans="1:19">
      <c r="A1377" s="202"/>
      <c r="B1377" s="202"/>
      <c r="C1377" s="202"/>
      <c r="D1377" s="202"/>
      <c r="E1377" s="202"/>
      <c r="F1377" s="202"/>
      <c r="G1377" s="202"/>
      <c r="H1377" s="202"/>
      <c r="I1377" s="202"/>
      <c r="J1377" s="202"/>
      <c r="K1377" s="202"/>
      <c r="L1377" s="202"/>
      <c r="M1377" s="202"/>
      <c r="N1377" s="202"/>
      <c r="O1377" s="202"/>
      <c r="P1377" s="209"/>
      <c r="Q1377" s="204"/>
      <c r="R1377" s="204"/>
      <c r="S1377" s="183"/>
    </row>
    <row r="1378" spans="1:19">
      <c r="A1378" s="202"/>
      <c r="B1378" s="202"/>
      <c r="C1378" s="202"/>
      <c r="D1378" s="202"/>
      <c r="E1378" s="202"/>
      <c r="F1378" s="202"/>
      <c r="G1378" s="202"/>
      <c r="H1378" s="202"/>
      <c r="I1378" s="202"/>
      <c r="J1378" s="202"/>
      <c r="K1378" s="202"/>
      <c r="L1378" s="202"/>
      <c r="M1378" s="202"/>
      <c r="N1378" s="202"/>
      <c r="O1378" s="202"/>
      <c r="P1378" s="209"/>
      <c r="Q1378" s="205"/>
      <c r="R1378" s="205"/>
      <c r="S1378" s="185"/>
    </row>
    <row r="1379" spans="1:19">
      <c r="A1379" s="202"/>
      <c r="B1379" s="202" t="s">
        <v>12</v>
      </c>
      <c r="C1379" s="202" t="s">
        <v>13</v>
      </c>
      <c r="D1379" s="207">
        <v>0.2</v>
      </c>
      <c r="E1379" s="202" t="s">
        <v>14</v>
      </c>
      <c r="F1379" s="202" t="s">
        <v>15</v>
      </c>
      <c r="G1379" s="207">
        <v>0.5</v>
      </c>
      <c r="H1379" s="202" t="s">
        <v>12</v>
      </c>
      <c r="I1379" s="202" t="s">
        <v>13</v>
      </c>
      <c r="J1379" s="207">
        <v>0.15</v>
      </c>
      <c r="K1379" s="202" t="s">
        <v>12</v>
      </c>
      <c r="L1379" s="202" t="s">
        <v>13</v>
      </c>
      <c r="M1379" s="207">
        <v>0.15</v>
      </c>
      <c r="N1379" s="202"/>
      <c r="O1379" s="202"/>
      <c r="P1379" s="209"/>
      <c r="Q1379" s="206"/>
      <c r="R1379" s="206"/>
      <c r="S1379" s="187"/>
    </row>
    <row r="1380" spans="1:19">
      <c r="A1380" s="202"/>
      <c r="B1380" s="202"/>
      <c r="C1380" s="202"/>
      <c r="D1380" s="207"/>
      <c r="E1380" s="202"/>
      <c r="F1380" s="202" t="s">
        <v>9</v>
      </c>
      <c r="G1380" s="207"/>
      <c r="H1380" s="202"/>
      <c r="I1380" s="202"/>
      <c r="J1380" s="207"/>
      <c r="K1380" s="202"/>
      <c r="L1380" s="202"/>
      <c r="M1380" s="207"/>
      <c r="N1380" s="202"/>
      <c r="O1380" s="202"/>
      <c r="P1380" s="209"/>
      <c r="Q1380" s="204"/>
      <c r="R1380" s="204"/>
      <c r="S1380" s="183"/>
    </row>
    <row r="1381" spans="1:19">
      <c r="A1381" s="202"/>
      <c r="B1381" s="202">
        <v>80</v>
      </c>
      <c r="C1381" s="202" t="s">
        <v>18</v>
      </c>
      <c r="D1381" s="202" t="s">
        <v>19</v>
      </c>
      <c r="E1381" s="202" t="s">
        <v>20</v>
      </c>
      <c r="F1381" s="202" t="s">
        <v>18</v>
      </c>
      <c r="G1381" s="202" t="s">
        <v>19</v>
      </c>
      <c r="H1381" s="202" t="s">
        <v>20</v>
      </c>
      <c r="I1381" s="202" t="s">
        <v>18</v>
      </c>
      <c r="J1381" s="202" t="s">
        <v>19</v>
      </c>
      <c r="K1381" s="202">
        <v>80</v>
      </c>
      <c r="L1381" s="202" t="s">
        <v>21</v>
      </c>
      <c r="M1381" s="202" t="s">
        <v>19</v>
      </c>
      <c r="N1381" s="202"/>
      <c r="O1381" s="202"/>
      <c r="P1381" s="209"/>
      <c r="Q1381" s="205"/>
      <c r="R1381" s="205"/>
      <c r="S1381" s="185"/>
    </row>
    <row r="1382" spans="1:19">
      <c r="A1382" s="202"/>
      <c r="B1382" s="202" t="s">
        <v>10</v>
      </c>
      <c r="C1382" s="202"/>
      <c r="D1382" s="202"/>
      <c r="E1382" s="202"/>
      <c r="F1382" s="202"/>
      <c r="G1382" s="202"/>
      <c r="H1382" s="202"/>
      <c r="I1382" s="202"/>
      <c r="J1382" s="202"/>
      <c r="K1382" s="202" t="s">
        <v>10</v>
      </c>
      <c r="L1382" s="202"/>
      <c r="M1382" s="202"/>
      <c r="N1382" s="202"/>
      <c r="O1382" s="202"/>
      <c r="P1382" s="210"/>
      <c r="Q1382" s="206"/>
      <c r="R1382" s="206"/>
      <c r="S1382" s="187"/>
    </row>
    <row r="1383" spans="1:19">
      <c r="A1383" s="36" t="s">
        <v>1174</v>
      </c>
      <c r="B1383" s="48">
        <v>83.518</v>
      </c>
      <c r="C1383" s="46">
        <v>0</v>
      </c>
      <c r="D1383" s="46">
        <f>(B1383+C1383)*0.2</f>
        <v>16.7036</v>
      </c>
      <c r="E1383" s="48">
        <v>84.2916666666667</v>
      </c>
      <c r="F1383" s="46">
        <v>0</v>
      </c>
      <c r="G1383" s="46">
        <f>(E1383+F1383)*0.5</f>
        <v>42.1458333333333</v>
      </c>
      <c r="H1383" s="47">
        <v>84.948</v>
      </c>
      <c r="I1383" s="46">
        <v>0</v>
      </c>
      <c r="J1383" s="46">
        <f>(H1383+I1383)*0.15</f>
        <v>12.7422</v>
      </c>
      <c r="K1383" s="46">
        <v>80</v>
      </c>
      <c r="L1383" s="46">
        <v>0</v>
      </c>
      <c r="M1383" s="46">
        <f>(K1383+L1383)*0.15</f>
        <v>12</v>
      </c>
      <c r="N1383" s="46">
        <f>D1383+G1383+J1383+M1383</f>
        <v>83.5916333333333</v>
      </c>
      <c r="O1383" s="211"/>
      <c r="P1383" s="46"/>
      <c r="Q1383" s="203"/>
      <c r="R1383" s="203"/>
      <c r="S1383" s="58"/>
    </row>
    <row r="1384" spans="1:19">
      <c r="A1384" s="36" t="s">
        <v>1175</v>
      </c>
      <c r="B1384" s="48">
        <v>86.584</v>
      </c>
      <c r="C1384" s="46">
        <v>0</v>
      </c>
      <c r="D1384" s="46">
        <f t="shared" ref="D1384:D1437" si="119">(B1384+C1384)*0.2</f>
        <v>17.3168</v>
      </c>
      <c r="E1384" s="48">
        <v>82.1491666666667</v>
      </c>
      <c r="F1384" s="46">
        <v>0</v>
      </c>
      <c r="G1384" s="46">
        <f t="shared" ref="G1384:G1437" si="120">(E1384+F1384)*0.5</f>
        <v>41.0745833333334</v>
      </c>
      <c r="H1384" s="47">
        <v>88.8725</v>
      </c>
      <c r="I1384" s="46">
        <v>0</v>
      </c>
      <c r="J1384" s="46">
        <f t="shared" ref="J1384:J1437" si="121">(H1384+I1384)*0.15</f>
        <v>13.330875</v>
      </c>
      <c r="K1384" s="46">
        <v>80</v>
      </c>
      <c r="L1384" s="46">
        <v>6</v>
      </c>
      <c r="M1384" s="46">
        <f t="shared" ref="M1384:M1437" si="122">(K1384+L1384)*0.15</f>
        <v>12.9</v>
      </c>
      <c r="N1384" s="46">
        <f t="shared" ref="N1384:N1437" si="123">D1384+G1384+J1384+M1384</f>
        <v>84.6222583333334</v>
      </c>
      <c r="O1384" s="211">
        <v>17</v>
      </c>
      <c r="P1384" s="46"/>
      <c r="Q1384" s="203"/>
      <c r="R1384" s="203"/>
      <c r="S1384" s="58"/>
    </row>
    <row r="1385" spans="1:19">
      <c r="A1385" s="36" t="s">
        <v>1176</v>
      </c>
      <c r="B1385" s="48">
        <v>87.1</v>
      </c>
      <c r="C1385" s="46">
        <v>0</v>
      </c>
      <c r="D1385" s="46">
        <f t="shared" si="119"/>
        <v>17.42</v>
      </c>
      <c r="E1385" s="48">
        <v>84.2108333333333</v>
      </c>
      <c r="F1385" s="46">
        <v>0</v>
      </c>
      <c r="G1385" s="46">
        <f t="shared" si="120"/>
        <v>42.1054166666666</v>
      </c>
      <c r="H1385" s="47">
        <v>88.6765</v>
      </c>
      <c r="I1385" s="46">
        <v>3</v>
      </c>
      <c r="J1385" s="46">
        <f t="shared" si="121"/>
        <v>13.751475</v>
      </c>
      <c r="K1385" s="46">
        <v>80</v>
      </c>
      <c r="L1385" s="46">
        <v>12</v>
      </c>
      <c r="M1385" s="46">
        <f t="shared" si="122"/>
        <v>13.8</v>
      </c>
      <c r="N1385" s="46">
        <f t="shared" si="123"/>
        <v>87.0768916666666</v>
      </c>
      <c r="O1385" s="211">
        <v>7</v>
      </c>
      <c r="P1385" s="46"/>
      <c r="Q1385" s="203"/>
      <c r="R1385" s="203"/>
      <c r="S1385" s="58"/>
    </row>
    <row r="1386" spans="1:19">
      <c r="A1386" s="36" t="s">
        <v>1177</v>
      </c>
      <c r="B1386" s="48">
        <v>71.916</v>
      </c>
      <c r="C1386" s="46">
        <v>0</v>
      </c>
      <c r="D1386" s="46">
        <f t="shared" si="119"/>
        <v>14.3832</v>
      </c>
      <c r="E1386" s="48">
        <v>81.6633333333333</v>
      </c>
      <c r="F1386" s="46">
        <v>0</v>
      </c>
      <c r="G1386" s="46">
        <f t="shared" si="120"/>
        <v>40.8316666666666</v>
      </c>
      <c r="H1386" s="47">
        <v>84.0933333333333</v>
      </c>
      <c r="I1386" s="46">
        <v>0</v>
      </c>
      <c r="J1386" s="46">
        <f t="shared" si="121"/>
        <v>12.614</v>
      </c>
      <c r="K1386" s="46">
        <v>80</v>
      </c>
      <c r="L1386" s="46">
        <v>15</v>
      </c>
      <c r="M1386" s="46">
        <f t="shared" si="122"/>
        <v>14.25</v>
      </c>
      <c r="N1386" s="46">
        <f t="shared" si="123"/>
        <v>82.0788666666666</v>
      </c>
      <c r="O1386" s="211"/>
      <c r="P1386" s="46"/>
      <c r="Q1386" s="203"/>
      <c r="R1386" s="203"/>
      <c r="S1386" s="58"/>
    </row>
    <row r="1387" spans="1:19">
      <c r="A1387" s="36" t="s">
        <v>1178</v>
      </c>
      <c r="B1387" s="48">
        <v>86.56</v>
      </c>
      <c r="C1387" s="46">
        <v>0</v>
      </c>
      <c r="D1387" s="46">
        <f t="shared" si="119"/>
        <v>17.312</v>
      </c>
      <c r="E1387" s="48">
        <v>82.0583333333333</v>
      </c>
      <c r="F1387" s="46">
        <v>0</v>
      </c>
      <c r="G1387" s="46">
        <f t="shared" si="120"/>
        <v>41.0291666666666</v>
      </c>
      <c r="H1387" s="47">
        <v>85.8086666666667</v>
      </c>
      <c r="I1387" s="46">
        <v>0</v>
      </c>
      <c r="J1387" s="46">
        <f t="shared" si="121"/>
        <v>12.8713</v>
      </c>
      <c r="K1387" s="46">
        <v>80</v>
      </c>
      <c r="L1387" s="46">
        <v>6.5</v>
      </c>
      <c r="M1387" s="46">
        <f t="shared" si="122"/>
        <v>12.975</v>
      </c>
      <c r="N1387" s="46">
        <f t="shared" si="123"/>
        <v>84.1874666666667</v>
      </c>
      <c r="O1387" s="211"/>
      <c r="P1387" s="46"/>
      <c r="Q1387" s="203"/>
      <c r="R1387" s="203"/>
      <c r="S1387" s="58"/>
    </row>
    <row r="1388" spans="1:19">
      <c r="A1388" s="36" t="s">
        <v>1179</v>
      </c>
      <c r="B1388" s="48">
        <v>85.778</v>
      </c>
      <c r="C1388" s="46">
        <v>0</v>
      </c>
      <c r="D1388" s="46">
        <f t="shared" si="119"/>
        <v>17.1556</v>
      </c>
      <c r="E1388" s="48">
        <v>83.2316666666667</v>
      </c>
      <c r="F1388" s="46">
        <v>0</v>
      </c>
      <c r="G1388" s="46">
        <f t="shared" si="120"/>
        <v>41.6158333333333</v>
      </c>
      <c r="H1388" s="47">
        <v>86.6253333333333</v>
      </c>
      <c r="I1388" s="46">
        <v>0</v>
      </c>
      <c r="J1388" s="46">
        <f t="shared" si="121"/>
        <v>12.9938</v>
      </c>
      <c r="K1388" s="46">
        <v>80</v>
      </c>
      <c r="L1388" s="46">
        <v>2</v>
      </c>
      <c r="M1388" s="46">
        <f t="shared" si="122"/>
        <v>12.3</v>
      </c>
      <c r="N1388" s="46">
        <f t="shared" si="123"/>
        <v>84.0652333333333</v>
      </c>
      <c r="O1388" s="211"/>
      <c r="P1388" s="46"/>
      <c r="Q1388" s="203"/>
      <c r="R1388" s="203"/>
      <c r="S1388" s="58"/>
    </row>
    <row r="1389" spans="1:19">
      <c r="A1389" s="36" t="s">
        <v>1180</v>
      </c>
      <c r="B1389" s="48">
        <v>67.752</v>
      </c>
      <c r="C1389" s="46">
        <v>0</v>
      </c>
      <c r="D1389" s="46">
        <f t="shared" si="119"/>
        <v>13.5504</v>
      </c>
      <c r="E1389" s="48">
        <v>83.2875</v>
      </c>
      <c r="F1389" s="46">
        <v>0</v>
      </c>
      <c r="G1389" s="46">
        <f t="shared" si="120"/>
        <v>41.64375</v>
      </c>
      <c r="H1389" s="47">
        <v>88.3216666666667</v>
      </c>
      <c r="I1389" s="46">
        <v>4</v>
      </c>
      <c r="J1389" s="46">
        <f t="shared" si="121"/>
        <v>13.84825</v>
      </c>
      <c r="K1389" s="46">
        <v>80</v>
      </c>
      <c r="L1389" s="46">
        <v>4</v>
      </c>
      <c r="M1389" s="46">
        <f t="shared" si="122"/>
        <v>12.6</v>
      </c>
      <c r="N1389" s="46">
        <f t="shared" si="123"/>
        <v>81.6424</v>
      </c>
      <c r="O1389" s="211"/>
      <c r="P1389" s="46"/>
      <c r="Q1389" s="203"/>
      <c r="R1389" s="203"/>
      <c r="S1389" s="58"/>
    </row>
    <row r="1390" spans="1:19">
      <c r="A1390" s="36" t="s">
        <v>1181</v>
      </c>
      <c r="B1390" s="48">
        <v>48.192</v>
      </c>
      <c r="C1390" s="46">
        <v>0</v>
      </c>
      <c r="D1390" s="46">
        <f t="shared" si="119"/>
        <v>9.6384</v>
      </c>
      <c r="E1390" s="48">
        <v>80.6808333333333</v>
      </c>
      <c r="F1390" s="46">
        <v>0</v>
      </c>
      <c r="G1390" s="46">
        <f t="shared" si="120"/>
        <v>40.3404166666666</v>
      </c>
      <c r="H1390" s="47">
        <v>79.3653333333333</v>
      </c>
      <c r="I1390" s="46">
        <v>0</v>
      </c>
      <c r="J1390" s="46">
        <f t="shared" si="121"/>
        <v>11.9048</v>
      </c>
      <c r="K1390" s="46">
        <v>80</v>
      </c>
      <c r="L1390" s="46">
        <v>0</v>
      </c>
      <c r="M1390" s="46">
        <f t="shared" si="122"/>
        <v>12</v>
      </c>
      <c r="N1390" s="46">
        <f t="shared" si="123"/>
        <v>73.8836166666666</v>
      </c>
      <c r="O1390" s="211"/>
      <c r="P1390" s="46"/>
      <c r="Q1390" s="203"/>
      <c r="R1390" s="203"/>
      <c r="S1390" s="58"/>
    </row>
    <row r="1391" spans="1:19">
      <c r="A1391" s="36" t="s">
        <v>1182</v>
      </c>
      <c r="B1391" s="48">
        <v>89.23</v>
      </c>
      <c r="C1391" s="46">
        <v>0</v>
      </c>
      <c r="D1391" s="46">
        <f t="shared" si="119"/>
        <v>17.846</v>
      </c>
      <c r="E1391" s="48">
        <v>85.1716666666667</v>
      </c>
      <c r="F1391" s="46">
        <v>0</v>
      </c>
      <c r="G1391" s="46">
        <f t="shared" si="120"/>
        <v>42.5858333333333</v>
      </c>
      <c r="H1391" s="47">
        <v>87.2923333333333</v>
      </c>
      <c r="I1391" s="46">
        <v>0</v>
      </c>
      <c r="J1391" s="46">
        <f t="shared" si="121"/>
        <v>13.09385</v>
      </c>
      <c r="K1391" s="46">
        <v>80</v>
      </c>
      <c r="L1391" s="46">
        <v>6</v>
      </c>
      <c r="M1391" s="46">
        <f t="shared" si="122"/>
        <v>12.9</v>
      </c>
      <c r="N1391" s="46">
        <f t="shared" si="123"/>
        <v>86.4256833333333</v>
      </c>
      <c r="O1391" s="211">
        <v>9</v>
      </c>
      <c r="P1391" s="46"/>
      <c r="Q1391" s="203"/>
      <c r="R1391" s="203"/>
      <c r="S1391" s="58"/>
    </row>
    <row r="1392" spans="1:19">
      <c r="A1392" s="36" t="s">
        <v>1183</v>
      </c>
      <c r="B1392" s="48">
        <v>86.388</v>
      </c>
      <c r="C1392" s="46">
        <v>0</v>
      </c>
      <c r="D1392" s="46">
        <f t="shared" si="119"/>
        <v>17.2776</v>
      </c>
      <c r="E1392" s="48">
        <v>84.4275</v>
      </c>
      <c r="F1392" s="46">
        <v>0</v>
      </c>
      <c r="G1392" s="46">
        <f t="shared" si="120"/>
        <v>42.21375</v>
      </c>
      <c r="H1392" s="47">
        <v>86.144</v>
      </c>
      <c r="I1392" s="46">
        <v>0</v>
      </c>
      <c r="J1392" s="46">
        <f t="shared" si="121"/>
        <v>12.9216</v>
      </c>
      <c r="K1392" s="46">
        <v>80</v>
      </c>
      <c r="L1392" s="46">
        <v>8</v>
      </c>
      <c r="M1392" s="46">
        <f t="shared" si="122"/>
        <v>13.2</v>
      </c>
      <c r="N1392" s="46">
        <f t="shared" si="123"/>
        <v>85.61295</v>
      </c>
      <c r="O1392" s="211">
        <v>15</v>
      </c>
      <c r="P1392" s="46"/>
      <c r="Q1392" s="203"/>
      <c r="R1392" s="203"/>
      <c r="S1392" s="58"/>
    </row>
    <row r="1393" spans="1:19">
      <c r="A1393" s="36" t="s">
        <v>1184</v>
      </c>
      <c r="B1393" s="48">
        <v>79.774</v>
      </c>
      <c r="C1393" s="46">
        <v>0</v>
      </c>
      <c r="D1393" s="46">
        <f t="shared" si="119"/>
        <v>15.9548</v>
      </c>
      <c r="E1393" s="48">
        <v>85.5416666666667</v>
      </c>
      <c r="F1393" s="46">
        <v>0</v>
      </c>
      <c r="G1393" s="46">
        <f t="shared" si="120"/>
        <v>42.7708333333333</v>
      </c>
      <c r="H1393" s="47">
        <v>88.9786666666667</v>
      </c>
      <c r="I1393" s="46">
        <v>0</v>
      </c>
      <c r="J1393" s="46">
        <f t="shared" si="121"/>
        <v>13.3468</v>
      </c>
      <c r="K1393" s="46">
        <v>80</v>
      </c>
      <c r="L1393" s="46">
        <v>0</v>
      </c>
      <c r="M1393" s="46">
        <f t="shared" si="122"/>
        <v>12</v>
      </c>
      <c r="N1393" s="46">
        <f t="shared" si="123"/>
        <v>84.0724333333334</v>
      </c>
      <c r="O1393" s="211"/>
      <c r="P1393" s="46"/>
      <c r="Q1393" s="203"/>
      <c r="R1393" s="203"/>
      <c r="S1393" s="58"/>
    </row>
    <row r="1394" spans="1:19">
      <c r="A1394" s="36" t="s">
        <v>1185</v>
      </c>
      <c r="B1394" s="48">
        <v>55.2</v>
      </c>
      <c r="C1394" s="46">
        <v>0</v>
      </c>
      <c r="D1394" s="46">
        <f t="shared" si="119"/>
        <v>11.04</v>
      </c>
      <c r="E1394" s="48">
        <v>70.2875</v>
      </c>
      <c r="F1394" s="46">
        <v>0</v>
      </c>
      <c r="G1394" s="46">
        <f t="shared" si="120"/>
        <v>35.14375</v>
      </c>
      <c r="H1394" s="47">
        <v>88.1116666666667</v>
      </c>
      <c r="I1394" s="46">
        <v>0</v>
      </c>
      <c r="J1394" s="46">
        <f t="shared" si="121"/>
        <v>13.21675</v>
      </c>
      <c r="K1394" s="46">
        <v>80</v>
      </c>
      <c r="L1394" s="46">
        <v>0</v>
      </c>
      <c r="M1394" s="46">
        <f t="shared" si="122"/>
        <v>12</v>
      </c>
      <c r="N1394" s="46">
        <f t="shared" si="123"/>
        <v>71.4005</v>
      </c>
      <c r="O1394" s="211"/>
      <c r="P1394" s="46"/>
      <c r="Q1394" s="203"/>
      <c r="R1394" s="203"/>
      <c r="S1394" s="58"/>
    </row>
    <row r="1395" spans="1:19">
      <c r="A1395" s="36" t="s">
        <v>1186</v>
      </c>
      <c r="B1395" s="48">
        <v>68.886</v>
      </c>
      <c r="C1395" s="46">
        <v>0</v>
      </c>
      <c r="D1395" s="46">
        <f t="shared" si="119"/>
        <v>13.7772</v>
      </c>
      <c r="E1395" s="48">
        <v>78.57</v>
      </c>
      <c r="F1395" s="46">
        <v>0</v>
      </c>
      <c r="G1395" s="46">
        <f t="shared" si="120"/>
        <v>39.285</v>
      </c>
      <c r="H1395" s="47">
        <v>58.832</v>
      </c>
      <c r="I1395" s="46">
        <v>0</v>
      </c>
      <c r="J1395" s="46">
        <f t="shared" si="121"/>
        <v>8.8248</v>
      </c>
      <c r="K1395" s="46">
        <v>80</v>
      </c>
      <c r="L1395" s="46">
        <v>2</v>
      </c>
      <c r="M1395" s="46">
        <f t="shared" si="122"/>
        <v>12.3</v>
      </c>
      <c r="N1395" s="46">
        <f t="shared" si="123"/>
        <v>74.187</v>
      </c>
      <c r="O1395" s="211"/>
      <c r="P1395" s="46"/>
      <c r="Q1395" s="203"/>
      <c r="R1395" s="203"/>
      <c r="S1395" s="58"/>
    </row>
    <row r="1396" spans="1:19">
      <c r="A1396" s="36" t="s">
        <v>1187</v>
      </c>
      <c r="B1396" s="48">
        <v>84.272</v>
      </c>
      <c r="C1396" s="46">
        <v>0</v>
      </c>
      <c r="D1396" s="46">
        <f t="shared" si="119"/>
        <v>16.8544</v>
      </c>
      <c r="E1396" s="48">
        <v>87.565</v>
      </c>
      <c r="F1396" s="46">
        <v>0</v>
      </c>
      <c r="G1396" s="46">
        <f t="shared" si="120"/>
        <v>43.7825</v>
      </c>
      <c r="H1396" s="47">
        <v>92.598</v>
      </c>
      <c r="I1396" s="46">
        <v>6</v>
      </c>
      <c r="J1396" s="46">
        <f t="shared" si="121"/>
        <v>14.7897</v>
      </c>
      <c r="K1396" s="46">
        <v>80</v>
      </c>
      <c r="L1396" s="46">
        <v>11</v>
      </c>
      <c r="M1396" s="46">
        <f t="shared" si="122"/>
        <v>13.65</v>
      </c>
      <c r="N1396" s="46">
        <f t="shared" si="123"/>
        <v>89.0766</v>
      </c>
      <c r="O1396" s="211">
        <v>5</v>
      </c>
      <c r="P1396" s="46"/>
      <c r="Q1396" s="203"/>
      <c r="R1396" s="203"/>
      <c r="S1396" s="58"/>
    </row>
    <row r="1397" spans="1:19">
      <c r="A1397" s="36" t="s">
        <v>1188</v>
      </c>
      <c r="B1397" s="48">
        <v>60.952</v>
      </c>
      <c r="C1397" s="46">
        <v>0</v>
      </c>
      <c r="D1397" s="46">
        <f t="shared" si="119"/>
        <v>12.1904</v>
      </c>
      <c r="E1397" s="48">
        <v>81.4275</v>
      </c>
      <c r="F1397" s="46">
        <v>0</v>
      </c>
      <c r="G1397" s="46">
        <f t="shared" si="120"/>
        <v>40.71375</v>
      </c>
      <c r="H1397" s="47">
        <v>78.7763333333333</v>
      </c>
      <c r="I1397" s="46">
        <v>0</v>
      </c>
      <c r="J1397" s="46">
        <f t="shared" si="121"/>
        <v>11.81645</v>
      </c>
      <c r="K1397" s="46">
        <v>80</v>
      </c>
      <c r="L1397" s="46">
        <v>4</v>
      </c>
      <c r="M1397" s="46">
        <f t="shared" si="122"/>
        <v>12.6</v>
      </c>
      <c r="N1397" s="46">
        <f t="shared" si="123"/>
        <v>77.3206</v>
      </c>
      <c r="O1397" s="211"/>
      <c r="P1397" s="46"/>
      <c r="Q1397" s="203"/>
      <c r="R1397" s="203"/>
      <c r="S1397" s="58"/>
    </row>
    <row r="1398" spans="1:19">
      <c r="A1398" s="36" t="s">
        <v>1189</v>
      </c>
      <c r="B1398" s="48">
        <v>84.828</v>
      </c>
      <c r="C1398" s="46">
        <v>0</v>
      </c>
      <c r="D1398" s="46">
        <f t="shared" si="119"/>
        <v>16.9656</v>
      </c>
      <c r="E1398" s="48">
        <v>86.2325</v>
      </c>
      <c r="F1398" s="46">
        <v>0</v>
      </c>
      <c r="G1398" s="46">
        <f t="shared" si="120"/>
        <v>43.11625</v>
      </c>
      <c r="H1398" s="47">
        <v>89.36</v>
      </c>
      <c r="I1398" s="46">
        <v>0</v>
      </c>
      <c r="J1398" s="46">
        <f t="shared" si="121"/>
        <v>13.404</v>
      </c>
      <c r="K1398" s="46">
        <v>80</v>
      </c>
      <c r="L1398" s="46">
        <v>6</v>
      </c>
      <c r="M1398" s="46">
        <f t="shared" si="122"/>
        <v>12.9</v>
      </c>
      <c r="N1398" s="46">
        <f t="shared" si="123"/>
        <v>86.38585</v>
      </c>
      <c r="O1398" s="211">
        <v>10</v>
      </c>
      <c r="P1398" s="46"/>
      <c r="Q1398" s="203"/>
      <c r="R1398" s="203"/>
      <c r="S1398" s="58"/>
    </row>
    <row r="1399" spans="1:19">
      <c r="A1399" s="36" t="s">
        <v>1190</v>
      </c>
      <c r="B1399" s="48">
        <v>81.894</v>
      </c>
      <c r="C1399" s="46">
        <v>0</v>
      </c>
      <c r="D1399" s="46">
        <f t="shared" si="119"/>
        <v>16.3788</v>
      </c>
      <c r="E1399" s="48">
        <v>80.5333333333333</v>
      </c>
      <c r="F1399" s="46">
        <v>0</v>
      </c>
      <c r="G1399" s="46">
        <f t="shared" si="120"/>
        <v>40.2666666666667</v>
      </c>
      <c r="H1399" s="47">
        <v>87.2826666666667</v>
      </c>
      <c r="I1399" s="46">
        <v>0</v>
      </c>
      <c r="J1399" s="46">
        <f t="shared" si="121"/>
        <v>13.0924</v>
      </c>
      <c r="K1399" s="46">
        <v>80</v>
      </c>
      <c r="L1399" s="46">
        <v>0</v>
      </c>
      <c r="M1399" s="46">
        <f t="shared" si="122"/>
        <v>12</v>
      </c>
      <c r="N1399" s="46">
        <f t="shared" si="123"/>
        <v>81.7378666666667</v>
      </c>
      <c r="O1399" s="211"/>
      <c r="P1399" s="46"/>
      <c r="Q1399" s="203"/>
      <c r="R1399" s="203"/>
      <c r="S1399" s="58"/>
    </row>
    <row r="1400" spans="1:19">
      <c r="A1400" s="36" t="s">
        <v>1191</v>
      </c>
      <c r="B1400" s="48">
        <v>84.398</v>
      </c>
      <c r="C1400" s="46">
        <v>0</v>
      </c>
      <c r="D1400" s="46">
        <f t="shared" si="119"/>
        <v>16.8796</v>
      </c>
      <c r="E1400" s="48">
        <v>87.3775</v>
      </c>
      <c r="F1400" s="46">
        <v>0</v>
      </c>
      <c r="G1400" s="46">
        <f t="shared" si="120"/>
        <v>43.68875</v>
      </c>
      <c r="H1400" s="47">
        <v>91.8626666666667</v>
      </c>
      <c r="I1400" s="46">
        <v>5</v>
      </c>
      <c r="J1400" s="46">
        <f t="shared" si="121"/>
        <v>14.5294</v>
      </c>
      <c r="K1400" s="46">
        <v>80</v>
      </c>
      <c r="L1400" s="46">
        <v>26</v>
      </c>
      <c r="M1400" s="46">
        <f t="shared" si="122"/>
        <v>15.9</v>
      </c>
      <c r="N1400" s="46">
        <f t="shared" si="123"/>
        <v>90.99775</v>
      </c>
      <c r="O1400" s="211">
        <v>1</v>
      </c>
      <c r="P1400" s="46"/>
      <c r="Q1400" s="203"/>
      <c r="R1400" s="203"/>
      <c r="S1400" s="58"/>
    </row>
    <row r="1401" spans="1:19">
      <c r="A1401" s="36" t="s">
        <v>1192</v>
      </c>
      <c r="B1401" s="48">
        <v>83.358</v>
      </c>
      <c r="C1401" s="46">
        <v>0</v>
      </c>
      <c r="D1401" s="46">
        <f t="shared" si="119"/>
        <v>16.6716</v>
      </c>
      <c r="E1401" s="48">
        <v>86.685</v>
      </c>
      <c r="F1401" s="46">
        <v>0</v>
      </c>
      <c r="G1401" s="46">
        <f t="shared" si="120"/>
        <v>43.3425</v>
      </c>
      <c r="H1401" s="47">
        <v>90.6533333333333</v>
      </c>
      <c r="I1401" s="46">
        <v>0</v>
      </c>
      <c r="J1401" s="46">
        <f t="shared" si="121"/>
        <v>13.598</v>
      </c>
      <c r="K1401" s="46">
        <v>80</v>
      </c>
      <c r="L1401" s="46">
        <v>8</v>
      </c>
      <c r="M1401" s="46">
        <f t="shared" si="122"/>
        <v>13.2</v>
      </c>
      <c r="N1401" s="46">
        <f t="shared" si="123"/>
        <v>86.8121</v>
      </c>
      <c r="O1401" s="211">
        <v>8</v>
      </c>
      <c r="P1401" s="46"/>
      <c r="Q1401" s="203"/>
      <c r="R1401" s="203"/>
      <c r="S1401" s="58"/>
    </row>
    <row r="1402" spans="1:19">
      <c r="A1402" s="36" t="s">
        <v>1193</v>
      </c>
      <c r="B1402" s="48">
        <v>69.564</v>
      </c>
      <c r="C1402" s="46">
        <v>0</v>
      </c>
      <c r="D1402" s="46">
        <f t="shared" si="119"/>
        <v>13.9128</v>
      </c>
      <c r="E1402" s="48">
        <v>72.9416666666667</v>
      </c>
      <c r="F1402" s="46">
        <v>0</v>
      </c>
      <c r="G1402" s="46">
        <f t="shared" si="120"/>
        <v>36.4708333333334</v>
      </c>
      <c r="H1402" s="47">
        <v>82.8896666666667</v>
      </c>
      <c r="I1402" s="46">
        <v>0</v>
      </c>
      <c r="J1402" s="46">
        <f t="shared" si="121"/>
        <v>12.43345</v>
      </c>
      <c r="K1402" s="46">
        <v>80</v>
      </c>
      <c r="L1402" s="46">
        <v>0</v>
      </c>
      <c r="M1402" s="46">
        <f t="shared" si="122"/>
        <v>12</v>
      </c>
      <c r="N1402" s="46">
        <f t="shared" si="123"/>
        <v>74.8170833333334</v>
      </c>
      <c r="O1402" s="211"/>
      <c r="P1402" s="46"/>
      <c r="Q1402" s="203"/>
      <c r="R1402" s="203"/>
      <c r="S1402" s="58"/>
    </row>
    <row r="1403" spans="1:19">
      <c r="A1403" s="36" t="s">
        <v>1194</v>
      </c>
      <c r="B1403" s="48">
        <v>85.888</v>
      </c>
      <c r="C1403" s="46">
        <v>4</v>
      </c>
      <c r="D1403" s="46">
        <f t="shared" si="119"/>
        <v>17.9776</v>
      </c>
      <c r="E1403" s="48">
        <v>84.4266666666667</v>
      </c>
      <c r="F1403" s="46">
        <v>0</v>
      </c>
      <c r="G1403" s="46">
        <f t="shared" si="120"/>
        <v>42.2133333333334</v>
      </c>
      <c r="H1403" s="47">
        <v>87.8246666666667</v>
      </c>
      <c r="I1403" s="46">
        <v>8</v>
      </c>
      <c r="J1403" s="46">
        <f t="shared" si="121"/>
        <v>14.3737</v>
      </c>
      <c r="K1403" s="46">
        <v>80</v>
      </c>
      <c r="L1403" s="46">
        <v>20</v>
      </c>
      <c r="M1403" s="46">
        <f t="shared" si="122"/>
        <v>15</v>
      </c>
      <c r="N1403" s="46">
        <f t="shared" si="123"/>
        <v>89.5646333333334</v>
      </c>
      <c r="O1403" s="211"/>
      <c r="P1403" s="46"/>
      <c r="Q1403" s="203"/>
      <c r="R1403" s="203"/>
      <c r="S1403" s="58"/>
    </row>
    <row r="1404" spans="1:19">
      <c r="A1404" s="36" t="s">
        <v>1195</v>
      </c>
      <c r="B1404" s="48">
        <v>89.818</v>
      </c>
      <c r="C1404" s="46">
        <v>0</v>
      </c>
      <c r="D1404" s="46">
        <f t="shared" si="119"/>
        <v>17.9636</v>
      </c>
      <c r="E1404" s="48">
        <v>87.1325</v>
      </c>
      <c r="F1404" s="46">
        <v>0</v>
      </c>
      <c r="G1404" s="46">
        <f t="shared" si="120"/>
        <v>43.56625</v>
      </c>
      <c r="H1404" s="47">
        <v>89.2553333333333</v>
      </c>
      <c r="I1404" s="46">
        <v>0</v>
      </c>
      <c r="J1404" s="46">
        <f t="shared" si="121"/>
        <v>13.3883</v>
      </c>
      <c r="K1404" s="46">
        <v>80</v>
      </c>
      <c r="L1404" s="46">
        <v>21</v>
      </c>
      <c r="M1404" s="46">
        <f t="shared" si="122"/>
        <v>15.15</v>
      </c>
      <c r="N1404" s="46">
        <f t="shared" si="123"/>
        <v>90.06815</v>
      </c>
      <c r="O1404" s="211">
        <v>3</v>
      </c>
      <c r="P1404" s="46"/>
      <c r="Q1404" s="203"/>
      <c r="R1404" s="203"/>
      <c r="S1404" s="58"/>
    </row>
    <row r="1405" spans="1:19">
      <c r="A1405" s="36" t="s">
        <v>1196</v>
      </c>
      <c r="B1405" s="48">
        <v>58.71</v>
      </c>
      <c r="C1405" s="46">
        <v>0</v>
      </c>
      <c r="D1405" s="46">
        <f t="shared" si="119"/>
        <v>11.742</v>
      </c>
      <c r="E1405" s="48">
        <v>76.6275</v>
      </c>
      <c r="F1405" s="46">
        <v>0</v>
      </c>
      <c r="G1405" s="46">
        <f t="shared" si="120"/>
        <v>38.31375</v>
      </c>
      <c r="H1405" s="47">
        <v>86.0486666666667</v>
      </c>
      <c r="I1405" s="46">
        <v>0</v>
      </c>
      <c r="J1405" s="46">
        <f t="shared" si="121"/>
        <v>12.9073</v>
      </c>
      <c r="K1405" s="46">
        <v>80</v>
      </c>
      <c r="L1405" s="46">
        <v>0</v>
      </c>
      <c r="M1405" s="46">
        <f t="shared" si="122"/>
        <v>12</v>
      </c>
      <c r="N1405" s="46">
        <f t="shared" si="123"/>
        <v>74.96305</v>
      </c>
      <c r="O1405" s="211"/>
      <c r="P1405" s="46"/>
      <c r="Q1405" s="203"/>
      <c r="R1405" s="203"/>
      <c r="S1405" s="58"/>
    </row>
    <row r="1406" spans="1:19">
      <c r="A1406" s="36" t="s">
        <v>1197</v>
      </c>
      <c r="B1406" s="48">
        <v>77.774</v>
      </c>
      <c r="C1406" s="46">
        <v>0</v>
      </c>
      <c r="D1406" s="46">
        <f t="shared" si="119"/>
        <v>15.5548</v>
      </c>
      <c r="E1406" s="48">
        <v>75.3366666666667</v>
      </c>
      <c r="F1406" s="46">
        <v>0</v>
      </c>
      <c r="G1406" s="46">
        <f t="shared" si="120"/>
        <v>37.6683333333334</v>
      </c>
      <c r="H1406" s="47">
        <v>81.8473333333333</v>
      </c>
      <c r="I1406" s="46">
        <v>0</v>
      </c>
      <c r="J1406" s="46">
        <f t="shared" si="121"/>
        <v>12.2771</v>
      </c>
      <c r="K1406" s="46">
        <v>80</v>
      </c>
      <c r="L1406" s="46">
        <v>0</v>
      </c>
      <c r="M1406" s="46">
        <f t="shared" si="122"/>
        <v>12</v>
      </c>
      <c r="N1406" s="46">
        <f t="shared" si="123"/>
        <v>77.5002333333333</v>
      </c>
      <c r="O1406" s="211"/>
      <c r="P1406" s="46"/>
      <c r="Q1406" s="203"/>
      <c r="R1406" s="203"/>
      <c r="S1406" s="58"/>
    </row>
    <row r="1407" spans="1:19">
      <c r="A1407" s="36" t="s">
        <v>1198</v>
      </c>
      <c r="B1407" s="48">
        <v>84.234</v>
      </c>
      <c r="C1407" s="46">
        <v>0</v>
      </c>
      <c r="D1407" s="46">
        <f t="shared" si="119"/>
        <v>16.8468</v>
      </c>
      <c r="E1407" s="48">
        <v>82.5966666666667</v>
      </c>
      <c r="F1407" s="46">
        <v>0</v>
      </c>
      <c r="G1407" s="46">
        <f t="shared" si="120"/>
        <v>41.2983333333334</v>
      </c>
      <c r="H1407" s="47">
        <v>85.728</v>
      </c>
      <c r="I1407" s="46">
        <v>0</v>
      </c>
      <c r="J1407" s="46">
        <f t="shared" si="121"/>
        <v>12.8592</v>
      </c>
      <c r="K1407" s="46">
        <v>80</v>
      </c>
      <c r="L1407" s="46">
        <v>6</v>
      </c>
      <c r="M1407" s="46">
        <f t="shared" si="122"/>
        <v>12.9</v>
      </c>
      <c r="N1407" s="46">
        <f t="shared" si="123"/>
        <v>83.9043333333334</v>
      </c>
      <c r="O1407" s="211"/>
      <c r="P1407" s="46"/>
      <c r="Q1407" s="203"/>
      <c r="R1407" s="203"/>
      <c r="S1407" s="58"/>
    </row>
    <row r="1408" spans="1:19">
      <c r="A1408" s="36" t="s">
        <v>1199</v>
      </c>
      <c r="B1408" s="48">
        <v>89.022</v>
      </c>
      <c r="C1408" s="46">
        <v>0</v>
      </c>
      <c r="D1408" s="46">
        <f t="shared" si="119"/>
        <v>17.8044</v>
      </c>
      <c r="E1408" s="48">
        <v>89.8308333333333</v>
      </c>
      <c r="F1408" s="46">
        <v>0</v>
      </c>
      <c r="G1408" s="46">
        <f t="shared" si="120"/>
        <v>44.9154166666667</v>
      </c>
      <c r="H1408" s="47">
        <v>92.432</v>
      </c>
      <c r="I1408" s="46">
        <v>1</v>
      </c>
      <c r="J1408" s="46">
        <f t="shared" si="121"/>
        <v>14.0148</v>
      </c>
      <c r="K1408" s="46">
        <v>80</v>
      </c>
      <c r="L1408" s="46">
        <v>11</v>
      </c>
      <c r="M1408" s="46">
        <f t="shared" si="122"/>
        <v>13.65</v>
      </c>
      <c r="N1408" s="46">
        <f t="shared" si="123"/>
        <v>90.3846166666667</v>
      </c>
      <c r="O1408" s="211">
        <v>2</v>
      </c>
      <c r="P1408" s="46"/>
      <c r="Q1408" s="203"/>
      <c r="R1408" s="203"/>
      <c r="S1408" s="58"/>
    </row>
    <row r="1409" spans="1:19">
      <c r="A1409" s="36" t="s">
        <v>1200</v>
      </c>
      <c r="B1409" s="48">
        <v>80.342</v>
      </c>
      <c r="C1409" s="46">
        <v>0</v>
      </c>
      <c r="D1409" s="46">
        <f t="shared" si="119"/>
        <v>16.0684</v>
      </c>
      <c r="E1409" s="48">
        <v>73.8958333333333</v>
      </c>
      <c r="F1409" s="46">
        <v>0</v>
      </c>
      <c r="G1409" s="46">
        <f t="shared" si="120"/>
        <v>36.9479166666667</v>
      </c>
      <c r="H1409" s="47">
        <v>86.6276666666667</v>
      </c>
      <c r="I1409" s="46">
        <v>0</v>
      </c>
      <c r="J1409" s="46">
        <f t="shared" si="121"/>
        <v>12.99415</v>
      </c>
      <c r="K1409" s="46">
        <v>80</v>
      </c>
      <c r="L1409" s="46">
        <v>0</v>
      </c>
      <c r="M1409" s="46">
        <f t="shared" si="122"/>
        <v>12</v>
      </c>
      <c r="N1409" s="46">
        <f t="shared" si="123"/>
        <v>78.0104666666667</v>
      </c>
      <c r="O1409" s="211"/>
      <c r="P1409" s="46"/>
      <c r="Q1409" s="203"/>
      <c r="R1409" s="203"/>
      <c r="S1409" s="58"/>
    </row>
    <row r="1410" spans="1:19">
      <c r="A1410" s="36" t="s">
        <v>1201</v>
      </c>
      <c r="B1410" s="48">
        <v>51.806</v>
      </c>
      <c r="C1410" s="46">
        <v>0</v>
      </c>
      <c r="D1410" s="46">
        <f t="shared" si="119"/>
        <v>10.3612</v>
      </c>
      <c r="E1410" s="48">
        <v>65.0875</v>
      </c>
      <c r="F1410" s="46">
        <v>0</v>
      </c>
      <c r="G1410" s="46">
        <f t="shared" si="120"/>
        <v>32.54375</v>
      </c>
      <c r="H1410" s="47">
        <v>75.3826666666667</v>
      </c>
      <c r="I1410" s="46">
        <v>0</v>
      </c>
      <c r="J1410" s="46">
        <f t="shared" si="121"/>
        <v>11.3074</v>
      </c>
      <c r="K1410" s="46">
        <v>80</v>
      </c>
      <c r="L1410" s="46">
        <v>0</v>
      </c>
      <c r="M1410" s="46">
        <f t="shared" si="122"/>
        <v>12</v>
      </c>
      <c r="N1410" s="46">
        <f t="shared" si="123"/>
        <v>66.21235</v>
      </c>
      <c r="O1410" s="211"/>
      <c r="P1410" s="46"/>
      <c r="Q1410" s="203"/>
      <c r="R1410" s="203"/>
      <c r="S1410" s="58"/>
    </row>
    <row r="1411" spans="1:19">
      <c r="A1411" s="36" t="s">
        <v>1202</v>
      </c>
      <c r="B1411" s="48">
        <v>55.45</v>
      </c>
      <c r="C1411" s="46">
        <v>0</v>
      </c>
      <c r="D1411" s="46">
        <f t="shared" si="119"/>
        <v>11.09</v>
      </c>
      <c r="E1411" s="48">
        <v>69.8333333333333</v>
      </c>
      <c r="F1411" s="46">
        <v>0</v>
      </c>
      <c r="G1411" s="46">
        <f t="shared" si="120"/>
        <v>34.9166666666667</v>
      </c>
      <c r="H1411" s="47">
        <v>87.722</v>
      </c>
      <c r="I1411" s="46">
        <v>0</v>
      </c>
      <c r="J1411" s="46">
        <f t="shared" si="121"/>
        <v>13.1583</v>
      </c>
      <c r="K1411" s="46">
        <v>80</v>
      </c>
      <c r="L1411" s="46">
        <v>0</v>
      </c>
      <c r="M1411" s="46">
        <f t="shared" si="122"/>
        <v>12</v>
      </c>
      <c r="N1411" s="46">
        <f t="shared" si="123"/>
        <v>71.1649666666667</v>
      </c>
      <c r="O1411" s="211"/>
      <c r="P1411" s="46"/>
      <c r="Q1411" s="203"/>
      <c r="R1411" s="203"/>
      <c r="S1411" s="58"/>
    </row>
    <row r="1412" spans="1:19">
      <c r="A1412" s="36" t="s">
        <v>1203</v>
      </c>
      <c r="B1412" s="48">
        <v>85.664</v>
      </c>
      <c r="C1412" s="46">
        <v>3</v>
      </c>
      <c r="D1412" s="46">
        <f t="shared" si="119"/>
        <v>17.7328</v>
      </c>
      <c r="E1412" s="48">
        <v>85.8083333333333</v>
      </c>
      <c r="F1412" s="46">
        <v>0</v>
      </c>
      <c r="G1412" s="46">
        <f t="shared" si="120"/>
        <v>42.9041666666666</v>
      </c>
      <c r="H1412" s="47">
        <v>88.225</v>
      </c>
      <c r="I1412" s="46">
        <v>0</v>
      </c>
      <c r="J1412" s="46">
        <f t="shared" si="121"/>
        <v>13.23375</v>
      </c>
      <c r="K1412" s="46">
        <v>80</v>
      </c>
      <c r="L1412" s="46">
        <v>4</v>
      </c>
      <c r="M1412" s="46">
        <f t="shared" si="122"/>
        <v>12.6</v>
      </c>
      <c r="N1412" s="46">
        <f t="shared" si="123"/>
        <v>86.4707166666666</v>
      </c>
      <c r="O1412" s="211"/>
      <c r="P1412" s="46"/>
      <c r="Q1412" s="203"/>
      <c r="R1412" s="203"/>
      <c r="S1412" s="58"/>
    </row>
    <row r="1413" spans="1:19">
      <c r="A1413" s="36" t="s">
        <v>1204</v>
      </c>
      <c r="B1413" s="48">
        <v>37.602</v>
      </c>
      <c r="C1413" s="46">
        <v>0</v>
      </c>
      <c r="D1413" s="46">
        <f t="shared" si="119"/>
        <v>7.5204</v>
      </c>
      <c r="E1413" s="48">
        <v>64.6491666666667</v>
      </c>
      <c r="F1413" s="46">
        <v>0</v>
      </c>
      <c r="G1413" s="46">
        <f t="shared" si="120"/>
        <v>32.3245833333334</v>
      </c>
      <c r="H1413" s="47">
        <v>80.752</v>
      </c>
      <c r="I1413" s="46">
        <v>0</v>
      </c>
      <c r="J1413" s="46">
        <f t="shared" si="121"/>
        <v>12.1128</v>
      </c>
      <c r="K1413" s="46">
        <v>80</v>
      </c>
      <c r="L1413" s="46">
        <v>0</v>
      </c>
      <c r="M1413" s="46">
        <f t="shared" si="122"/>
        <v>12</v>
      </c>
      <c r="N1413" s="46">
        <f t="shared" si="123"/>
        <v>63.9577833333334</v>
      </c>
      <c r="O1413" s="211"/>
      <c r="P1413" s="46"/>
      <c r="Q1413" s="203"/>
      <c r="R1413" s="203"/>
      <c r="S1413" s="58"/>
    </row>
    <row r="1414" spans="1:19">
      <c r="A1414" s="36" t="s">
        <v>1205</v>
      </c>
      <c r="B1414" s="48">
        <v>86.698</v>
      </c>
      <c r="C1414" s="46">
        <v>0</v>
      </c>
      <c r="D1414" s="46">
        <f t="shared" si="119"/>
        <v>17.3396</v>
      </c>
      <c r="E1414" s="48">
        <v>82.7775</v>
      </c>
      <c r="F1414" s="46">
        <v>0</v>
      </c>
      <c r="G1414" s="46">
        <f t="shared" si="120"/>
        <v>41.38875</v>
      </c>
      <c r="H1414" s="47">
        <v>86.1846666666667</v>
      </c>
      <c r="I1414" s="46">
        <v>0</v>
      </c>
      <c r="J1414" s="46">
        <f t="shared" si="121"/>
        <v>12.9277</v>
      </c>
      <c r="K1414" s="46">
        <v>80</v>
      </c>
      <c r="L1414" s="46">
        <v>8</v>
      </c>
      <c r="M1414" s="46">
        <f t="shared" si="122"/>
        <v>13.2</v>
      </c>
      <c r="N1414" s="46">
        <f t="shared" si="123"/>
        <v>84.85605</v>
      </c>
      <c r="O1414" s="211">
        <v>16</v>
      </c>
      <c r="P1414" s="46"/>
      <c r="Q1414" s="203"/>
      <c r="R1414" s="203"/>
      <c r="S1414" s="58"/>
    </row>
    <row r="1415" spans="1:19">
      <c r="A1415" s="36" t="s">
        <v>1206</v>
      </c>
      <c r="B1415" s="48">
        <v>76.322</v>
      </c>
      <c r="C1415" s="46">
        <v>7</v>
      </c>
      <c r="D1415" s="46">
        <f t="shared" si="119"/>
        <v>16.6644</v>
      </c>
      <c r="E1415" s="48">
        <v>86.21</v>
      </c>
      <c r="F1415" s="46">
        <v>0</v>
      </c>
      <c r="G1415" s="46">
        <f t="shared" si="120"/>
        <v>43.105</v>
      </c>
      <c r="H1415" s="47">
        <v>90.6883333333333</v>
      </c>
      <c r="I1415" s="46">
        <v>7</v>
      </c>
      <c r="J1415" s="46">
        <f t="shared" si="121"/>
        <v>14.65325</v>
      </c>
      <c r="K1415" s="46">
        <v>80</v>
      </c>
      <c r="L1415" s="46">
        <v>16</v>
      </c>
      <c r="M1415" s="46">
        <f t="shared" si="122"/>
        <v>14.4</v>
      </c>
      <c r="N1415" s="46">
        <f t="shared" si="123"/>
        <v>88.82265</v>
      </c>
      <c r="O1415" s="211">
        <v>6</v>
      </c>
      <c r="P1415" s="46"/>
      <c r="Q1415" s="203"/>
      <c r="R1415" s="203"/>
      <c r="S1415" s="58"/>
    </row>
    <row r="1416" spans="1:19">
      <c r="A1416" s="36" t="s">
        <v>1207</v>
      </c>
      <c r="B1416" s="48">
        <v>85.514</v>
      </c>
      <c r="C1416" s="46">
        <v>0</v>
      </c>
      <c r="D1416" s="46">
        <f t="shared" si="119"/>
        <v>17.1028</v>
      </c>
      <c r="E1416" s="48">
        <v>85.8091666666667</v>
      </c>
      <c r="F1416" s="46">
        <v>0</v>
      </c>
      <c r="G1416" s="46">
        <f t="shared" si="120"/>
        <v>42.9045833333333</v>
      </c>
      <c r="H1416" s="47">
        <v>89.676</v>
      </c>
      <c r="I1416" s="46">
        <v>0</v>
      </c>
      <c r="J1416" s="46">
        <f t="shared" si="121"/>
        <v>13.4514</v>
      </c>
      <c r="K1416" s="46">
        <v>80</v>
      </c>
      <c r="L1416" s="46">
        <v>4</v>
      </c>
      <c r="M1416" s="46">
        <f t="shared" si="122"/>
        <v>12.6</v>
      </c>
      <c r="N1416" s="46">
        <f t="shared" si="123"/>
        <v>86.0587833333333</v>
      </c>
      <c r="O1416" s="211">
        <v>12</v>
      </c>
      <c r="P1416" s="46"/>
      <c r="Q1416" s="203"/>
      <c r="R1416" s="203"/>
      <c r="S1416" s="58"/>
    </row>
    <row r="1417" spans="1:19">
      <c r="A1417" s="36" t="s">
        <v>1208</v>
      </c>
      <c r="B1417" s="48">
        <v>79.932</v>
      </c>
      <c r="C1417" s="46">
        <v>0</v>
      </c>
      <c r="D1417" s="46">
        <f t="shared" si="119"/>
        <v>15.9864</v>
      </c>
      <c r="E1417" s="48">
        <v>76.1</v>
      </c>
      <c r="F1417" s="46">
        <v>0</v>
      </c>
      <c r="G1417" s="46">
        <f t="shared" si="120"/>
        <v>38.05</v>
      </c>
      <c r="H1417" s="47">
        <v>86.642</v>
      </c>
      <c r="I1417" s="46">
        <v>0</v>
      </c>
      <c r="J1417" s="46">
        <f t="shared" si="121"/>
        <v>12.9963</v>
      </c>
      <c r="K1417" s="46">
        <v>80</v>
      </c>
      <c r="L1417" s="46">
        <v>0</v>
      </c>
      <c r="M1417" s="46">
        <f t="shared" si="122"/>
        <v>12</v>
      </c>
      <c r="N1417" s="46">
        <f t="shared" si="123"/>
        <v>79.0327</v>
      </c>
      <c r="O1417" s="211"/>
      <c r="P1417" s="46"/>
      <c r="Q1417" s="203"/>
      <c r="R1417" s="203"/>
      <c r="S1417" s="58"/>
    </row>
    <row r="1418" spans="1:19">
      <c r="A1418" s="36" t="s">
        <v>1209</v>
      </c>
      <c r="B1418" s="48">
        <v>84.844</v>
      </c>
      <c r="C1418" s="46">
        <v>3</v>
      </c>
      <c r="D1418" s="46">
        <f t="shared" si="119"/>
        <v>17.5688</v>
      </c>
      <c r="E1418" s="48">
        <v>83.0666666666667</v>
      </c>
      <c r="F1418" s="46">
        <v>0</v>
      </c>
      <c r="G1418" s="46">
        <f t="shared" si="120"/>
        <v>41.5333333333334</v>
      </c>
      <c r="H1418" s="47">
        <v>90.1966666666667</v>
      </c>
      <c r="I1418" s="46">
        <v>0</v>
      </c>
      <c r="J1418" s="46">
        <f t="shared" si="121"/>
        <v>13.5295</v>
      </c>
      <c r="K1418" s="46">
        <v>80</v>
      </c>
      <c r="L1418" s="46">
        <v>10</v>
      </c>
      <c r="M1418" s="46">
        <f t="shared" si="122"/>
        <v>13.5</v>
      </c>
      <c r="N1418" s="46">
        <f t="shared" si="123"/>
        <v>86.1316333333334</v>
      </c>
      <c r="O1418" s="211">
        <v>11</v>
      </c>
      <c r="P1418" s="46"/>
      <c r="Q1418" s="203"/>
      <c r="R1418" s="203"/>
      <c r="S1418" s="58"/>
    </row>
    <row r="1419" spans="1:19">
      <c r="A1419" s="36" t="s">
        <v>1210</v>
      </c>
      <c r="B1419" s="48">
        <v>87.512</v>
      </c>
      <c r="C1419" s="46">
        <v>0</v>
      </c>
      <c r="D1419" s="46">
        <f t="shared" si="119"/>
        <v>17.5024</v>
      </c>
      <c r="E1419" s="48">
        <v>83.8291666666667</v>
      </c>
      <c r="F1419" s="46">
        <v>0</v>
      </c>
      <c r="G1419" s="46">
        <f t="shared" si="120"/>
        <v>41.9145833333333</v>
      </c>
      <c r="H1419" s="47">
        <v>86.6976666666667</v>
      </c>
      <c r="I1419" s="46">
        <v>0</v>
      </c>
      <c r="J1419" s="46">
        <f t="shared" si="121"/>
        <v>13.00465</v>
      </c>
      <c r="K1419" s="46">
        <v>80</v>
      </c>
      <c r="L1419" s="46">
        <v>0</v>
      </c>
      <c r="M1419" s="46">
        <f t="shared" si="122"/>
        <v>12</v>
      </c>
      <c r="N1419" s="46">
        <f t="shared" si="123"/>
        <v>84.4216333333333</v>
      </c>
      <c r="O1419" s="211"/>
      <c r="P1419" s="46"/>
      <c r="Q1419" s="203"/>
      <c r="R1419" s="203"/>
      <c r="S1419" s="58"/>
    </row>
    <row r="1420" spans="1:19">
      <c r="A1420" s="36" t="s">
        <v>1211</v>
      </c>
      <c r="B1420" s="48">
        <v>70.262</v>
      </c>
      <c r="C1420" s="46">
        <v>0</v>
      </c>
      <c r="D1420" s="46">
        <f t="shared" si="119"/>
        <v>14.0524</v>
      </c>
      <c r="E1420" s="48">
        <v>67.3933333333333</v>
      </c>
      <c r="F1420" s="46">
        <v>0</v>
      </c>
      <c r="G1420" s="46">
        <f t="shared" si="120"/>
        <v>33.6966666666667</v>
      </c>
      <c r="H1420" s="47">
        <v>81.8166666666667</v>
      </c>
      <c r="I1420" s="46">
        <v>0</v>
      </c>
      <c r="J1420" s="46">
        <f t="shared" si="121"/>
        <v>12.2725</v>
      </c>
      <c r="K1420" s="46">
        <v>80</v>
      </c>
      <c r="L1420" s="46">
        <v>0</v>
      </c>
      <c r="M1420" s="46">
        <f t="shared" si="122"/>
        <v>12</v>
      </c>
      <c r="N1420" s="46">
        <f t="shared" si="123"/>
        <v>72.0215666666667</v>
      </c>
      <c r="O1420" s="211"/>
      <c r="P1420" s="46"/>
      <c r="Q1420" s="203"/>
      <c r="R1420" s="203"/>
      <c r="S1420" s="58"/>
    </row>
    <row r="1421" spans="1:19">
      <c r="A1421" s="36" t="s">
        <v>1212</v>
      </c>
      <c r="B1421" s="48">
        <v>84.026</v>
      </c>
      <c r="C1421" s="46">
        <v>0</v>
      </c>
      <c r="D1421" s="46">
        <f t="shared" si="119"/>
        <v>16.8052</v>
      </c>
      <c r="E1421" s="48">
        <v>77.655</v>
      </c>
      <c r="F1421" s="46">
        <v>0</v>
      </c>
      <c r="G1421" s="46">
        <f t="shared" si="120"/>
        <v>38.8275</v>
      </c>
      <c r="H1421" s="47">
        <v>85.361</v>
      </c>
      <c r="I1421" s="46">
        <v>0</v>
      </c>
      <c r="J1421" s="46">
        <f t="shared" si="121"/>
        <v>12.80415</v>
      </c>
      <c r="K1421" s="46">
        <v>80</v>
      </c>
      <c r="L1421" s="46">
        <v>2</v>
      </c>
      <c r="M1421" s="46">
        <f t="shared" si="122"/>
        <v>12.3</v>
      </c>
      <c r="N1421" s="46">
        <f t="shared" si="123"/>
        <v>80.73685</v>
      </c>
      <c r="O1421" s="211"/>
      <c r="P1421" s="46"/>
      <c r="Q1421" s="203"/>
      <c r="R1421" s="203"/>
      <c r="S1421" s="58"/>
    </row>
    <row r="1422" spans="1:19">
      <c r="A1422" s="36" t="s">
        <v>1213</v>
      </c>
      <c r="B1422" s="48">
        <v>74.994</v>
      </c>
      <c r="C1422" s="46">
        <v>0</v>
      </c>
      <c r="D1422" s="46">
        <f t="shared" si="119"/>
        <v>14.9988</v>
      </c>
      <c r="E1422" s="48">
        <v>83.2266666666667</v>
      </c>
      <c r="F1422" s="46">
        <v>0</v>
      </c>
      <c r="G1422" s="46">
        <f t="shared" si="120"/>
        <v>41.6133333333334</v>
      </c>
      <c r="H1422" s="47">
        <v>90.069</v>
      </c>
      <c r="I1422" s="46">
        <v>3</v>
      </c>
      <c r="J1422" s="46">
        <f t="shared" si="121"/>
        <v>13.96035</v>
      </c>
      <c r="K1422" s="46">
        <v>80</v>
      </c>
      <c r="L1422" s="46">
        <v>6</v>
      </c>
      <c r="M1422" s="46">
        <f t="shared" si="122"/>
        <v>12.9</v>
      </c>
      <c r="N1422" s="46">
        <f t="shared" si="123"/>
        <v>83.4724833333334</v>
      </c>
      <c r="O1422" s="211"/>
      <c r="P1422" s="46"/>
      <c r="Q1422" s="203"/>
      <c r="R1422" s="203"/>
      <c r="S1422" s="58"/>
    </row>
    <row r="1423" spans="1:19">
      <c r="A1423" s="36" t="s">
        <v>1214</v>
      </c>
      <c r="B1423" s="48">
        <v>82.664</v>
      </c>
      <c r="C1423" s="46">
        <v>0</v>
      </c>
      <c r="D1423" s="46">
        <f t="shared" si="119"/>
        <v>16.5328</v>
      </c>
      <c r="E1423" s="48">
        <v>82.8066666666667</v>
      </c>
      <c r="F1423" s="46">
        <v>0</v>
      </c>
      <c r="G1423" s="46">
        <f t="shared" si="120"/>
        <v>41.4033333333334</v>
      </c>
      <c r="H1423" s="47">
        <v>88.782</v>
      </c>
      <c r="I1423" s="46">
        <v>3</v>
      </c>
      <c r="J1423" s="46">
        <f t="shared" si="121"/>
        <v>13.7673</v>
      </c>
      <c r="K1423" s="46">
        <v>80</v>
      </c>
      <c r="L1423" s="46">
        <v>4</v>
      </c>
      <c r="M1423" s="46">
        <f t="shared" si="122"/>
        <v>12.6</v>
      </c>
      <c r="N1423" s="46">
        <f t="shared" si="123"/>
        <v>84.3034333333333</v>
      </c>
      <c r="O1423" s="211"/>
      <c r="P1423" s="46"/>
      <c r="Q1423" s="203"/>
      <c r="R1423" s="203"/>
      <c r="S1423" s="58"/>
    </row>
    <row r="1424" spans="1:19">
      <c r="A1424" s="36" t="s">
        <v>1215</v>
      </c>
      <c r="B1424" s="48">
        <v>65.754</v>
      </c>
      <c r="C1424" s="46">
        <v>0</v>
      </c>
      <c r="D1424" s="46">
        <f t="shared" si="119"/>
        <v>13.1508</v>
      </c>
      <c r="E1424" s="48">
        <v>78.5066666666667</v>
      </c>
      <c r="F1424" s="46">
        <v>0</v>
      </c>
      <c r="G1424" s="46">
        <f t="shared" si="120"/>
        <v>39.2533333333334</v>
      </c>
      <c r="H1424" s="47">
        <v>87.288</v>
      </c>
      <c r="I1424" s="46">
        <v>4</v>
      </c>
      <c r="J1424" s="46">
        <f t="shared" si="121"/>
        <v>13.6932</v>
      </c>
      <c r="K1424" s="46">
        <v>80</v>
      </c>
      <c r="L1424" s="46">
        <v>17</v>
      </c>
      <c r="M1424" s="46">
        <f t="shared" si="122"/>
        <v>14.55</v>
      </c>
      <c r="N1424" s="46">
        <f t="shared" si="123"/>
        <v>80.6473333333333</v>
      </c>
      <c r="O1424" s="211"/>
      <c r="P1424" s="46"/>
      <c r="Q1424" s="203"/>
      <c r="R1424" s="203"/>
      <c r="S1424" s="58"/>
    </row>
    <row r="1425" spans="1:19">
      <c r="A1425" s="36" t="s">
        <v>1216</v>
      </c>
      <c r="B1425" s="48">
        <v>88.34</v>
      </c>
      <c r="C1425" s="46">
        <v>0</v>
      </c>
      <c r="D1425" s="46">
        <f t="shared" si="119"/>
        <v>17.668</v>
      </c>
      <c r="E1425" s="48">
        <v>85.8733333333333</v>
      </c>
      <c r="F1425" s="46">
        <v>0</v>
      </c>
      <c r="G1425" s="46">
        <f t="shared" si="120"/>
        <v>42.9366666666667</v>
      </c>
      <c r="H1425" s="47">
        <v>88.173</v>
      </c>
      <c r="I1425" s="46">
        <v>0</v>
      </c>
      <c r="J1425" s="46">
        <f t="shared" si="121"/>
        <v>13.22595</v>
      </c>
      <c r="K1425" s="46">
        <v>80</v>
      </c>
      <c r="L1425" s="46">
        <v>0</v>
      </c>
      <c r="M1425" s="46">
        <f t="shared" si="122"/>
        <v>12</v>
      </c>
      <c r="N1425" s="46">
        <f t="shared" si="123"/>
        <v>85.8306166666667</v>
      </c>
      <c r="O1425" s="211">
        <v>13</v>
      </c>
      <c r="P1425" s="46"/>
      <c r="Q1425" s="203"/>
      <c r="R1425" s="203"/>
      <c r="S1425" s="58"/>
    </row>
    <row r="1426" spans="1:19">
      <c r="A1426" s="36" t="s">
        <v>1217</v>
      </c>
      <c r="B1426" s="48">
        <v>59.45</v>
      </c>
      <c r="C1426" s="46">
        <v>0</v>
      </c>
      <c r="D1426" s="46">
        <f t="shared" si="119"/>
        <v>11.89</v>
      </c>
      <c r="E1426" s="48">
        <v>70.7491666666667</v>
      </c>
      <c r="F1426" s="46">
        <v>0</v>
      </c>
      <c r="G1426" s="46">
        <f t="shared" si="120"/>
        <v>35.3745833333333</v>
      </c>
      <c r="H1426" s="47">
        <v>81.8583333333333</v>
      </c>
      <c r="I1426" s="46">
        <v>0</v>
      </c>
      <c r="J1426" s="46">
        <f t="shared" si="121"/>
        <v>12.27875</v>
      </c>
      <c r="K1426" s="46">
        <v>80</v>
      </c>
      <c r="L1426" s="46">
        <v>0</v>
      </c>
      <c r="M1426" s="46">
        <f t="shared" si="122"/>
        <v>12</v>
      </c>
      <c r="N1426" s="46">
        <f t="shared" si="123"/>
        <v>71.5433333333334</v>
      </c>
      <c r="O1426" s="211"/>
      <c r="P1426" s="46"/>
      <c r="Q1426" s="203"/>
      <c r="R1426" s="203"/>
      <c r="S1426" s="58"/>
    </row>
    <row r="1427" spans="1:19">
      <c r="A1427" s="36" t="s">
        <v>1218</v>
      </c>
      <c r="B1427" s="48">
        <v>84.606</v>
      </c>
      <c r="C1427" s="46">
        <v>0</v>
      </c>
      <c r="D1427" s="46">
        <f t="shared" si="119"/>
        <v>16.9212</v>
      </c>
      <c r="E1427" s="48">
        <v>81.9766666666667</v>
      </c>
      <c r="F1427" s="46">
        <v>0</v>
      </c>
      <c r="G1427" s="46">
        <f t="shared" si="120"/>
        <v>40.9883333333334</v>
      </c>
      <c r="H1427" s="47">
        <v>87.095</v>
      </c>
      <c r="I1427" s="46">
        <v>0</v>
      </c>
      <c r="J1427" s="46">
        <f t="shared" si="121"/>
        <v>13.06425</v>
      </c>
      <c r="K1427" s="46">
        <v>80</v>
      </c>
      <c r="L1427" s="46">
        <v>6</v>
      </c>
      <c r="M1427" s="46">
        <f t="shared" si="122"/>
        <v>12.9</v>
      </c>
      <c r="N1427" s="46">
        <f t="shared" si="123"/>
        <v>83.8737833333333</v>
      </c>
      <c r="O1427" s="211"/>
      <c r="P1427" s="46"/>
      <c r="Q1427" s="203"/>
      <c r="R1427" s="203"/>
      <c r="S1427" s="58"/>
    </row>
    <row r="1428" spans="1:19">
      <c r="A1428" s="36" t="s">
        <v>1219</v>
      </c>
      <c r="B1428" s="48">
        <v>72.54</v>
      </c>
      <c r="C1428" s="46">
        <v>0</v>
      </c>
      <c r="D1428" s="46">
        <f t="shared" si="119"/>
        <v>14.508</v>
      </c>
      <c r="E1428" s="48">
        <v>69.8583333333333</v>
      </c>
      <c r="F1428" s="46">
        <v>0</v>
      </c>
      <c r="G1428" s="46">
        <f t="shared" si="120"/>
        <v>34.9291666666667</v>
      </c>
      <c r="H1428" s="47">
        <v>85.3926666666667</v>
      </c>
      <c r="I1428" s="46">
        <v>0</v>
      </c>
      <c r="J1428" s="46">
        <f t="shared" si="121"/>
        <v>12.8089</v>
      </c>
      <c r="K1428" s="46">
        <v>80</v>
      </c>
      <c r="L1428" s="46">
        <v>4</v>
      </c>
      <c r="M1428" s="46">
        <f t="shared" si="122"/>
        <v>12.6</v>
      </c>
      <c r="N1428" s="46">
        <f t="shared" si="123"/>
        <v>74.8460666666667</v>
      </c>
      <c r="O1428" s="211"/>
      <c r="P1428" s="46"/>
      <c r="Q1428" s="203"/>
      <c r="R1428" s="203"/>
      <c r="S1428" s="58"/>
    </row>
    <row r="1429" spans="1:19">
      <c r="A1429" s="36" t="s">
        <v>1220</v>
      </c>
      <c r="B1429" s="48">
        <v>72.74</v>
      </c>
      <c r="C1429" s="46">
        <v>0</v>
      </c>
      <c r="D1429" s="46">
        <f t="shared" si="119"/>
        <v>14.548</v>
      </c>
      <c r="E1429" s="48">
        <v>79.7633333333333</v>
      </c>
      <c r="F1429" s="46">
        <v>0</v>
      </c>
      <c r="G1429" s="46">
        <f t="shared" si="120"/>
        <v>39.8816666666667</v>
      </c>
      <c r="H1429" s="47">
        <v>87.4656666666667</v>
      </c>
      <c r="I1429" s="46">
        <v>0</v>
      </c>
      <c r="J1429" s="46">
        <f t="shared" si="121"/>
        <v>13.11985</v>
      </c>
      <c r="K1429" s="46">
        <v>80</v>
      </c>
      <c r="L1429" s="46">
        <v>0</v>
      </c>
      <c r="M1429" s="46">
        <f t="shared" si="122"/>
        <v>12</v>
      </c>
      <c r="N1429" s="46">
        <f t="shared" si="123"/>
        <v>79.5495166666667</v>
      </c>
      <c r="O1429" s="211"/>
      <c r="P1429" s="46"/>
      <c r="Q1429" s="203"/>
      <c r="R1429" s="203"/>
      <c r="S1429" s="58"/>
    </row>
    <row r="1430" spans="1:19">
      <c r="A1430" s="36" t="s">
        <v>1221</v>
      </c>
      <c r="B1430" s="48">
        <v>86.914</v>
      </c>
      <c r="C1430" s="46">
        <v>0</v>
      </c>
      <c r="D1430" s="46">
        <f t="shared" si="119"/>
        <v>17.3828</v>
      </c>
      <c r="E1430" s="48">
        <v>82.1533333333333</v>
      </c>
      <c r="F1430" s="46">
        <v>0</v>
      </c>
      <c r="G1430" s="46">
        <f t="shared" si="120"/>
        <v>41.0766666666666</v>
      </c>
      <c r="H1430" s="47">
        <v>84.897</v>
      </c>
      <c r="I1430" s="46">
        <v>0</v>
      </c>
      <c r="J1430" s="46">
        <f t="shared" si="121"/>
        <v>12.73455</v>
      </c>
      <c r="K1430" s="46">
        <v>80</v>
      </c>
      <c r="L1430" s="46">
        <v>2</v>
      </c>
      <c r="M1430" s="46">
        <f t="shared" si="122"/>
        <v>12.3</v>
      </c>
      <c r="N1430" s="46">
        <f t="shared" si="123"/>
        <v>83.4940166666666</v>
      </c>
      <c r="O1430" s="211"/>
      <c r="P1430" s="46"/>
      <c r="Q1430" s="203"/>
      <c r="R1430" s="203"/>
      <c r="S1430" s="58"/>
    </row>
    <row r="1431" spans="1:19">
      <c r="A1431" s="36" t="s">
        <v>1222</v>
      </c>
      <c r="B1431" s="47">
        <v>63.648</v>
      </c>
      <c r="C1431" s="46">
        <v>0</v>
      </c>
      <c r="D1431" s="46">
        <f t="shared" si="119"/>
        <v>12.7296</v>
      </c>
      <c r="E1431" s="47">
        <v>69.3541666666667</v>
      </c>
      <c r="F1431" s="46">
        <v>0</v>
      </c>
      <c r="G1431" s="46">
        <f t="shared" si="120"/>
        <v>34.6770833333333</v>
      </c>
      <c r="H1431" s="47">
        <v>85.9466666666667</v>
      </c>
      <c r="I1431" s="47">
        <v>1</v>
      </c>
      <c r="J1431" s="46">
        <f t="shared" si="121"/>
        <v>13.042</v>
      </c>
      <c r="K1431" s="46">
        <v>80</v>
      </c>
      <c r="L1431" s="47">
        <v>2</v>
      </c>
      <c r="M1431" s="46">
        <f t="shared" si="122"/>
        <v>12.3</v>
      </c>
      <c r="N1431" s="46">
        <f t="shared" si="123"/>
        <v>72.7486833333333</v>
      </c>
      <c r="O1431" s="49"/>
      <c r="P1431" s="47"/>
      <c r="Q1431" s="203"/>
      <c r="R1431" s="203"/>
      <c r="S1431" s="58"/>
    </row>
    <row r="1432" spans="1:19">
      <c r="A1432" s="36" t="s">
        <v>1223</v>
      </c>
      <c r="B1432" s="47">
        <v>68.876</v>
      </c>
      <c r="C1432" s="46">
        <v>0</v>
      </c>
      <c r="D1432" s="46">
        <f t="shared" si="119"/>
        <v>13.7752</v>
      </c>
      <c r="E1432" s="47">
        <v>81.7641666666667</v>
      </c>
      <c r="F1432" s="46">
        <v>0</v>
      </c>
      <c r="G1432" s="46">
        <f t="shared" si="120"/>
        <v>40.8820833333333</v>
      </c>
      <c r="H1432" s="47">
        <v>81.967</v>
      </c>
      <c r="I1432" s="46">
        <v>0</v>
      </c>
      <c r="J1432" s="46">
        <f t="shared" si="121"/>
        <v>12.29505</v>
      </c>
      <c r="K1432" s="46">
        <v>80</v>
      </c>
      <c r="L1432" s="46">
        <v>0</v>
      </c>
      <c r="M1432" s="46">
        <f t="shared" si="122"/>
        <v>12</v>
      </c>
      <c r="N1432" s="46">
        <f t="shared" si="123"/>
        <v>78.9523333333334</v>
      </c>
      <c r="O1432" s="49"/>
      <c r="P1432" s="47"/>
      <c r="Q1432" s="203"/>
      <c r="R1432" s="203"/>
      <c r="S1432" s="58"/>
    </row>
    <row r="1433" spans="1:19">
      <c r="A1433" s="36" t="s">
        <v>1224</v>
      </c>
      <c r="B1433" s="47">
        <v>83.87</v>
      </c>
      <c r="C1433" s="46">
        <v>0</v>
      </c>
      <c r="D1433" s="46">
        <f t="shared" si="119"/>
        <v>16.774</v>
      </c>
      <c r="E1433" s="47">
        <v>83.2233333333333</v>
      </c>
      <c r="F1433" s="46">
        <v>0</v>
      </c>
      <c r="G1433" s="46">
        <f t="shared" si="120"/>
        <v>41.6116666666667</v>
      </c>
      <c r="H1433" s="47">
        <v>85.69</v>
      </c>
      <c r="I1433" s="46">
        <v>0</v>
      </c>
      <c r="J1433" s="46">
        <f t="shared" si="121"/>
        <v>12.8535</v>
      </c>
      <c r="K1433" s="46">
        <v>80</v>
      </c>
      <c r="L1433" s="47">
        <v>4</v>
      </c>
      <c r="M1433" s="46">
        <f t="shared" si="122"/>
        <v>12.6</v>
      </c>
      <c r="N1433" s="46">
        <f t="shared" si="123"/>
        <v>83.8391666666666</v>
      </c>
      <c r="O1433" s="49"/>
      <c r="P1433" s="47"/>
      <c r="Q1433" s="203"/>
      <c r="R1433" s="203"/>
      <c r="S1433" s="58"/>
    </row>
    <row r="1434" spans="1:19">
      <c r="A1434" s="36" t="s">
        <v>1225</v>
      </c>
      <c r="B1434" s="47">
        <v>89.528</v>
      </c>
      <c r="C1434" s="46">
        <v>0</v>
      </c>
      <c r="D1434" s="46">
        <f t="shared" si="119"/>
        <v>17.9056</v>
      </c>
      <c r="E1434" s="47">
        <v>87.0841666666667</v>
      </c>
      <c r="F1434" s="46">
        <v>0</v>
      </c>
      <c r="G1434" s="46">
        <f t="shared" si="120"/>
        <v>43.5420833333334</v>
      </c>
      <c r="H1434" s="47">
        <v>89.2176666666667</v>
      </c>
      <c r="I1434" s="47">
        <v>5</v>
      </c>
      <c r="J1434" s="46">
        <f t="shared" si="121"/>
        <v>14.13265</v>
      </c>
      <c r="K1434" s="46">
        <v>80</v>
      </c>
      <c r="L1434" s="47">
        <v>13</v>
      </c>
      <c r="M1434" s="46">
        <f t="shared" si="122"/>
        <v>13.95</v>
      </c>
      <c r="N1434" s="46">
        <f t="shared" si="123"/>
        <v>89.5303333333334</v>
      </c>
      <c r="O1434" s="49">
        <v>4</v>
      </c>
      <c r="P1434" s="47"/>
      <c r="Q1434" s="203"/>
      <c r="R1434" s="203"/>
      <c r="S1434" s="58"/>
    </row>
    <row r="1435" spans="1:19">
      <c r="A1435" s="36" t="s">
        <v>1226</v>
      </c>
      <c r="B1435" s="47">
        <v>52.958</v>
      </c>
      <c r="C1435" s="46">
        <v>0</v>
      </c>
      <c r="D1435" s="46">
        <f t="shared" si="119"/>
        <v>10.5916</v>
      </c>
      <c r="E1435" s="47">
        <v>67.0066666666667</v>
      </c>
      <c r="F1435" s="46">
        <v>0</v>
      </c>
      <c r="G1435" s="46">
        <f t="shared" si="120"/>
        <v>33.5033333333334</v>
      </c>
      <c r="H1435" s="47">
        <v>69.2213333333333</v>
      </c>
      <c r="I1435" s="46">
        <v>0</v>
      </c>
      <c r="J1435" s="46">
        <f t="shared" si="121"/>
        <v>10.3832</v>
      </c>
      <c r="K1435" s="46">
        <v>80</v>
      </c>
      <c r="L1435" s="46">
        <v>0</v>
      </c>
      <c r="M1435" s="46">
        <f t="shared" si="122"/>
        <v>12</v>
      </c>
      <c r="N1435" s="46">
        <f t="shared" si="123"/>
        <v>66.4781333333333</v>
      </c>
      <c r="O1435" s="49"/>
      <c r="P1435" s="47"/>
      <c r="Q1435" s="203"/>
      <c r="R1435" s="203"/>
      <c r="S1435" s="58"/>
    </row>
    <row r="1436" spans="1:19">
      <c r="A1436" s="36" t="s">
        <v>1227</v>
      </c>
      <c r="B1436" s="47">
        <v>67.068</v>
      </c>
      <c r="C1436" s="46">
        <v>0</v>
      </c>
      <c r="D1436" s="46">
        <f t="shared" si="119"/>
        <v>13.4136</v>
      </c>
      <c r="E1436" s="47">
        <v>77.8191666666667</v>
      </c>
      <c r="F1436" s="46">
        <v>0</v>
      </c>
      <c r="G1436" s="46">
        <f t="shared" si="120"/>
        <v>38.9095833333334</v>
      </c>
      <c r="H1436" s="47">
        <v>57.222</v>
      </c>
      <c r="I1436" s="46">
        <v>0</v>
      </c>
      <c r="J1436" s="46">
        <f t="shared" si="121"/>
        <v>8.5833</v>
      </c>
      <c r="K1436" s="46">
        <v>80</v>
      </c>
      <c r="L1436" s="46">
        <v>0</v>
      </c>
      <c r="M1436" s="46">
        <f t="shared" si="122"/>
        <v>12</v>
      </c>
      <c r="N1436" s="46">
        <f t="shared" si="123"/>
        <v>72.9064833333334</v>
      </c>
      <c r="O1436" s="49"/>
      <c r="P1436" s="47"/>
      <c r="Q1436" s="203"/>
      <c r="R1436" s="203"/>
      <c r="S1436" s="58"/>
    </row>
    <row r="1437" spans="1:19">
      <c r="A1437" s="36" t="s">
        <v>1228</v>
      </c>
      <c r="B1437" s="47">
        <v>88.174</v>
      </c>
      <c r="C1437" s="47"/>
      <c r="D1437" s="46">
        <f t="shared" si="119"/>
        <v>17.6348</v>
      </c>
      <c r="E1437" s="47">
        <v>84.8058333333333</v>
      </c>
      <c r="F1437" s="46">
        <v>0</v>
      </c>
      <c r="G1437" s="46">
        <f t="shared" si="120"/>
        <v>42.4029166666666</v>
      </c>
      <c r="H1437" s="47">
        <v>84.8026666666667</v>
      </c>
      <c r="I1437" s="46">
        <v>0</v>
      </c>
      <c r="J1437" s="46">
        <f t="shared" si="121"/>
        <v>12.7204</v>
      </c>
      <c r="K1437" s="46">
        <v>80</v>
      </c>
      <c r="L1437" s="47">
        <v>6</v>
      </c>
      <c r="M1437" s="46">
        <f t="shared" si="122"/>
        <v>12.9</v>
      </c>
      <c r="N1437" s="46">
        <f t="shared" si="123"/>
        <v>85.6581166666667</v>
      </c>
      <c r="O1437" s="49">
        <v>14</v>
      </c>
      <c r="P1437" s="47"/>
      <c r="Q1437" s="203"/>
      <c r="R1437" s="203"/>
      <c r="S1437" s="58"/>
    </row>
    <row r="1438" spans="1:19">
      <c r="A1438" s="31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</row>
    <row r="1439" spans="1:19">
      <c r="A1439" s="31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</row>
    <row r="1440" spans="1:19">
      <c r="A1440" s="23" t="s">
        <v>0</v>
      </c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15"/>
      <c r="Q1440" s="23"/>
      <c r="R1440" s="31"/>
      <c r="S1440" s="31"/>
    </row>
    <row r="1441" spans="1:19">
      <c r="A1441" s="23" t="s">
        <v>1229</v>
      </c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15"/>
      <c r="Q1441" s="23"/>
      <c r="R1441" s="31"/>
      <c r="S1441" s="31"/>
    </row>
    <row r="1442" spans="1:19">
      <c r="A1442" s="23" t="s">
        <v>2</v>
      </c>
      <c r="B1442" s="23" t="s">
        <v>3</v>
      </c>
      <c r="C1442" s="23"/>
      <c r="D1442" s="23"/>
      <c r="E1442" s="23" t="s">
        <v>4</v>
      </c>
      <c r="F1442" s="23"/>
      <c r="G1442" s="23"/>
      <c r="H1442" s="23" t="s">
        <v>5</v>
      </c>
      <c r="I1442" s="23"/>
      <c r="J1442" s="23"/>
      <c r="K1442" s="23" t="s">
        <v>6</v>
      </c>
      <c r="L1442" s="23"/>
      <c r="M1442" s="23"/>
      <c r="N1442" s="23" t="s">
        <v>7</v>
      </c>
      <c r="O1442" s="15" t="s">
        <v>8</v>
      </c>
      <c r="P1442" s="175" t="s">
        <v>203</v>
      </c>
      <c r="Q1442" s="189"/>
      <c r="R1442" s="190"/>
      <c r="S1442" s="191"/>
    </row>
    <row r="1443" spans="1:19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15"/>
      <c r="P1443" s="176"/>
      <c r="Q1443" s="183"/>
      <c r="R1443" s="183"/>
      <c r="S1443" s="183"/>
    </row>
    <row r="1444" spans="1:19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15"/>
      <c r="P1444" s="176"/>
      <c r="Q1444" s="185"/>
      <c r="R1444" s="185"/>
      <c r="S1444" s="185"/>
    </row>
    <row r="1445" spans="1:19">
      <c r="A1445" s="23"/>
      <c r="B1445" s="23" t="s">
        <v>12</v>
      </c>
      <c r="C1445" s="23" t="s">
        <v>13</v>
      </c>
      <c r="D1445" s="28">
        <v>0.2</v>
      </c>
      <c r="E1445" s="23" t="s">
        <v>14</v>
      </c>
      <c r="F1445" s="23" t="s">
        <v>15</v>
      </c>
      <c r="G1445" s="28">
        <v>0.5</v>
      </c>
      <c r="H1445" s="23" t="s">
        <v>12</v>
      </c>
      <c r="I1445" s="23" t="s">
        <v>13</v>
      </c>
      <c r="J1445" s="28">
        <v>0.15</v>
      </c>
      <c r="K1445" s="23" t="s">
        <v>12</v>
      </c>
      <c r="L1445" s="23" t="s">
        <v>13</v>
      </c>
      <c r="M1445" s="28">
        <v>0.15</v>
      </c>
      <c r="N1445" s="23"/>
      <c r="O1445" s="15"/>
      <c r="P1445" s="176"/>
      <c r="Q1445" s="187"/>
      <c r="R1445" s="187"/>
      <c r="S1445" s="187"/>
    </row>
    <row r="1446" spans="1:19">
      <c r="A1446" s="23"/>
      <c r="B1446" s="23"/>
      <c r="C1446" s="23"/>
      <c r="D1446" s="28"/>
      <c r="E1446" s="23"/>
      <c r="F1446" s="23" t="s">
        <v>9</v>
      </c>
      <c r="G1446" s="28"/>
      <c r="H1446" s="23"/>
      <c r="I1446" s="23"/>
      <c r="J1446" s="28"/>
      <c r="K1446" s="23"/>
      <c r="L1446" s="23"/>
      <c r="M1446" s="28"/>
      <c r="N1446" s="23"/>
      <c r="O1446" s="15"/>
      <c r="P1446" s="176"/>
      <c r="Q1446" s="183"/>
      <c r="R1446" s="183"/>
      <c r="S1446" s="183"/>
    </row>
    <row r="1447" spans="1:19">
      <c r="A1447" s="23"/>
      <c r="B1447" s="23">
        <v>80</v>
      </c>
      <c r="C1447" s="23" t="s">
        <v>18</v>
      </c>
      <c r="D1447" s="23" t="s">
        <v>19</v>
      </c>
      <c r="E1447" s="23" t="s">
        <v>20</v>
      </c>
      <c r="F1447" s="23" t="s">
        <v>18</v>
      </c>
      <c r="G1447" s="23" t="s">
        <v>19</v>
      </c>
      <c r="H1447" s="23" t="s">
        <v>20</v>
      </c>
      <c r="I1447" s="23" t="s">
        <v>18</v>
      </c>
      <c r="J1447" s="23" t="s">
        <v>19</v>
      </c>
      <c r="K1447" s="23">
        <v>80</v>
      </c>
      <c r="L1447" s="23" t="s">
        <v>21</v>
      </c>
      <c r="M1447" s="23" t="s">
        <v>19</v>
      </c>
      <c r="N1447" s="23"/>
      <c r="O1447" s="15"/>
      <c r="P1447" s="176"/>
      <c r="Q1447" s="185"/>
      <c r="R1447" s="185"/>
      <c r="S1447" s="185"/>
    </row>
    <row r="1448" spans="1:19">
      <c r="A1448" s="23"/>
      <c r="B1448" s="23" t="s">
        <v>10</v>
      </c>
      <c r="C1448" s="23"/>
      <c r="D1448" s="23"/>
      <c r="E1448" s="23"/>
      <c r="F1448" s="23"/>
      <c r="G1448" s="23"/>
      <c r="H1448" s="23"/>
      <c r="I1448" s="23"/>
      <c r="J1448" s="23"/>
      <c r="K1448" s="23" t="s">
        <v>10</v>
      </c>
      <c r="L1448" s="23"/>
      <c r="M1448" s="23"/>
      <c r="N1448" s="23"/>
      <c r="O1448" s="15"/>
      <c r="P1448" s="177"/>
      <c r="Q1448" s="187"/>
      <c r="R1448" s="187"/>
      <c r="S1448" s="187"/>
    </row>
    <row r="1449" spans="1:19">
      <c r="A1449" s="173" t="s">
        <v>1230</v>
      </c>
      <c r="B1449" s="47">
        <v>1.97</v>
      </c>
      <c r="C1449" s="46">
        <v>0</v>
      </c>
      <c r="D1449" s="46">
        <f>(B1449+C1449)*0.2</f>
        <v>0.394</v>
      </c>
      <c r="E1449" s="47">
        <v>13.5215789473684</v>
      </c>
      <c r="F1449" s="46">
        <v>0</v>
      </c>
      <c r="G1449" s="46">
        <f>(E1449+F1449)*0.5</f>
        <v>6.7607894736842</v>
      </c>
      <c r="H1449" s="47">
        <v>21.3</v>
      </c>
      <c r="I1449" s="46">
        <v>4</v>
      </c>
      <c r="J1449" s="46">
        <f>(H1449+I1449)*0.15</f>
        <v>3.795</v>
      </c>
      <c r="K1449" s="46">
        <v>80</v>
      </c>
      <c r="L1449" s="46">
        <v>0</v>
      </c>
      <c r="M1449" s="46">
        <f>(K1449+L1449)*0.15</f>
        <v>12</v>
      </c>
      <c r="N1449" s="46">
        <f>(D1449+G1449+J1449+M1449)</f>
        <v>22.9497894736842</v>
      </c>
      <c r="O1449" s="216"/>
      <c r="P1449" s="173"/>
      <c r="Q1449" s="58"/>
      <c r="R1449" s="58"/>
      <c r="S1449" s="31"/>
    </row>
    <row r="1450" spans="1:19">
      <c r="A1450" s="173" t="s">
        <v>1231</v>
      </c>
      <c r="B1450" s="47">
        <v>86.166</v>
      </c>
      <c r="C1450" s="46">
        <v>0</v>
      </c>
      <c r="D1450" s="46">
        <f t="shared" ref="D1450:D1495" si="124">(B1450+C1450)*0.2</f>
        <v>17.2332</v>
      </c>
      <c r="E1450" s="47">
        <v>84.7594117647059</v>
      </c>
      <c r="F1450" s="46">
        <v>0</v>
      </c>
      <c r="G1450" s="46">
        <f t="shared" ref="G1450:G1495" si="125">(E1450+F1450)*0.5</f>
        <v>42.379705882353</v>
      </c>
      <c r="H1450" s="47">
        <v>88.8575</v>
      </c>
      <c r="I1450" s="46">
        <v>4</v>
      </c>
      <c r="J1450" s="46">
        <f t="shared" ref="J1450:J1495" si="126">(H1450+I1450)*0.15</f>
        <v>13.928625</v>
      </c>
      <c r="K1450" s="46">
        <v>80</v>
      </c>
      <c r="L1450" s="46">
        <v>22</v>
      </c>
      <c r="M1450" s="46">
        <f t="shared" ref="M1450:M1495" si="127">(K1450+L1450)*0.15</f>
        <v>15.3</v>
      </c>
      <c r="N1450" s="46">
        <f t="shared" ref="N1450:N1495" si="128">(D1450+G1450+J1450+M1450)</f>
        <v>88.8415308823529</v>
      </c>
      <c r="O1450" s="216"/>
      <c r="P1450" s="173"/>
      <c r="Q1450" s="58"/>
      <c r="R1450" s="58"/>
      <c r="S1450" s="31"/>
    </row>
    <row r="1451" spans="1:19">
      <c r="A1451" s="215" t="s">
        <v>1232</v>
      </c>
      <c r="B1451" s="47">
        <v>80.576</v>
      </c>
      <c r="C1451" s="46">
        <v>0</v>
      </c>
      <c r="D1451" s="46">
        <f t="shared" si="124"/>
        <v>16.1152</v>
      </c>
      <c r="E1451" s="47">
        <v>82.3229411764706</v>
      </c>
      <c r="F1451" s="46">
        <v>0</v>
      </c>
      <c r="G1451" s="46">
        <f t="shared" si="125"/>
        <v>41.1614705882353</v>
      </c>
      <c r="H1451" s="47">
        <v>86.488</v>
      </c>
      <c r="I1451" s="46">
        <v>8</v>
      </c>
      <c r="J1451" s="46">
        <f t="shared" si="126"/>
        <v>14.1732</v>
      </c>
      <c r="K1451" s="46">
        <v>80</v>
      </c>
      <c r="L1451" s="46">
        <v>12</v>
      </c>
      <c r="M1451" s="46">
        <f t="shared" si="127"/>
        <v>13.8</v>
      </c>
      <c r="N1451" s="46">
        <f t="shared" si="128"/>
        <v>85.2498705882353</v>
      </c>
      <c r="O1451" s="216"/>
      <c r="P1451" s="173"/>
      <c r="Q1451" s="58"/>
      <c r="R1451" s="58"/>
      <c r="S1451" s="31"/>
    </row>
    <row r="1452" spans="1:19">
      <c r="A1452" s="173" t="s">
        <v>1233</v>
      </c>
      <c r="B1452" s="47">
        <v>82.676</v>
      </c>
      <c r="C1452" s="46">
        <v>0</v>
      </c>
      <c r="D1452" s="46">
        <f t="shared" si="124"/>
        <v>16.5352</v>
      </c>
      <c r="E1452" s="47">
        <v>79.5105882352941</v>
      </c>
      <c r="F1452" s="46">
        <v>0</v>
      </c>
      <c r="G1452" s="46">
        <f t="shared" si="125"/>
        <v>39.755294117647</v>
      </c>
      <c r="H1452" s="47">
        <v>88.7395</v>
      </c>
      <c r="I1452" s="46">
        <v>4</v>
      </c>
      <c r="J1452" s="46">
        <f t="shared" si="126"/>
        <v>13.910925</v>
      </c>
      <c r="K1452" s="46">
        <v>80</v>
      </c>
      <c r="L1452" s="46">
        <v>2</v>
      </c>
      <c r="M1452" s="46">
        <f t="shared" si="127"/>
        <v>12.3</v>
      </c>
      <c r="N1452" s="46">
        <f t="shared" si="128"/>
        <v>82.501419117647</v>
      </c>
      <c r="O1452" s="216"/>
      <c r="P1452" s="173"/>
      <c r="Q1452" s="58"/>
      <c r="R1452" s="58"/>
      <c r="S1452" s="31"/>
    </row>
    <row r="1453" spans="1:19">
      <c r="A1453" s="173" t="s">
        <v>1234</v>
      </c>
      <c r="B1453" s="47">
        <v>84.854</v>
      </c>
      <c r="C1453" s="46">
        <v>0</v>
      </c>
      <c r="D1453" s="46">
        <f t="shared" si="124"/>
        <v>16.9708</v>
      </c>
      <c r="E1453" s="47">
        <v>82.5541176470588</v>
      </c>
      <c r="F1453" s="46">
        <v>0</v>
      </c>
      <c r="G1453" s="46">
        <f t="shared" si="125"/>
        <v>41.2770588235294</v>
      </c>
      <c r="H1453" s="47">
        <v>84.2675</v>
      </c>
      <c r="I1453" s="46">
        <v>4</v>
      </c>
      <c r="J1453" s="46">
        <f t="shared" si="126"/>
        <v>13.240125</v>
      </c>
      <c r="K1453" s="46">
        <v>80</v>
      </c>
      <c r="L1453" s="46">
        <v>6</v>
      </c>
      <c r="M1453" s="46">
        <f t="shared" si="127"/>
        <v>12.9</v>
      </c>
      <c r="N1453" s="46">
        <f t="shared" si="128"/>
        <v>84.3879838235294</v>
      </c>
      <c r="O1453" s="216"/>
      <c r="P1453" s="173"/>
      <c r="Q1453" s="58"/>
      <c r="R1453" s="58"/>
      <c r="S1453" s="31"/>
    </row>
    <row r="1454" spans="1:19">
      <c r="A1454" s="173" t="s">
        <v>1235</v>
      </c>
      <c r="B1454" s="47">
        <v>88.666</v>
      </c>
      <c r="C1454" s="46">
        <v>0</v>
      </c>
      <c r="D1454" s="46">
        <f t="shared" si="124"/>
        <v>17.7332</v>
      </c>
      <c r="E1454" s="47">
        <v>86.35</v>
      </c>
      <c r="F1454" s="46">
        <v>0</v>
      </c>
      <c r="G1454" s="46">
        <f t="shared" si="125"/>
        <v>43.175</v>
      </c>
      <c r="H1454" s="47">
        <v>87.4276666666667</v>
      </c>
      <c r="I1454" s="46">
        <v>4</v>
      </c>
      <c r="J1454" s="46">
        <f t="shared" si="126"/>
        <v>13.71415</v>
      </c>
      <c r="K1454" s="46">
        <v>80</v>
      </c>
      <c r="L1454" s="46">
        <v>0</v>
      </c>
      <c r="M1454" s="46">
        <f t="shared" si="127"/>
        <v>12</v>
      </c>
      <c r="N1454" s="46">
        <f t="shared" si="128"/>
        <v>86.62235</v>
      </c>
      <c r="O1454" s="216"/>
      <c r="P1454" s="173"/>
      <c r="Q1454" s="58"/>
      <c r="R1454" s="58"/>
      <c r="S1454" s="31"/>
    </row>
    <row r="1455" spans="1:19">
      <c r="A1455" s="173" t="s">
        <v>1236</v>
      </c>
      <c r="B1455" s="47">
        <v>92.434</v>
      </c>
      <c r="C1455" s="46">
        <v>0</v>
      </c>
      <c r="D1455" s="46">
        <f t="shared" si="124"/>
        <v>18.4868</v>
      </c>
      <c r="E1455" s="47">
        <v>87.3057894736842</v>
      </c>
      <c r="F1455" s="46">
        <v>0</v>
      </c>
      <c r="G1455" s="46">
        <f t="shared" si="125"/>
        <v>43.6528947368421</v>
      </c>
      <c r="H1455" s="47">
        <v>89.054</v>
      </c>
      <c r="I1455" s="46">
        <v>4</v>
      </c>
      <c r="J1455" s="46">
        <f t="shared" si="126"/>
        <v>13.9581</v>
      </c>
      <c r="K1455" s="46">
        <v>80</v>
      </c>
      <c r="L1455" s="46">
        <v>22</v>
      </c>
      <c r="M1455" s="46">
        <f t="shared" si="127"/>
        <v>15.3</v>
      </c>
      <c r="N1455" s="46">
        <f t="shared" si="128"/>
        <v>91.3977947368421</v>
      </c>
      <c r="O1455" s="216">
        <v>9</v>
      </c>
      <c r="P1455" s="173"/>
      <c r="Q1455" s="58"/>
      <c r="R1455" s="58"/>
      <c r="S1455" s="31"/>
    </row>
    <row r="1456" spans="1:19">
      <c r="A1456" s="173" t="s">
        <v>1237</v>
      </c>
      <c r="B1456" s="47">
        <v>90.424</v>
      </c>
      <c r="C1456" s="46">
        <v>0</v>
      </c>
      <c r="D1456" s="46">
        <f t="shared" si="124"/>
        <v>18.0848</v>
      </c>
      <c r="E1456" s="47">
        <v>85.2052631578947</v>
      </c>
      <c r="F1456" s="46">
        <v>0</v>
      </c>
      <c r="G1456" s="46">
        <f t="shared" si="125"/>
        <v>42.6026315789474</v>
      </c>
      <c r="H1456" s="47">
        <v>89.327</v>
      </c>
      <c r="I1456" s="46">
        <v>4</v>
      </c>
      <c r="J1456" s="46">
        <f t="shared" si="126"/>
        <v>13.99905</v>
      </c>
      <c r="K1456" s="46">
        <v>80</v>
      </c>
      <c r="L1456" s="46">
        <v>10</v>
      </c>
      <c r="M1456" s="46">
        <f t="shared" si="127"/>
        <v>13.5</v>
      </c>
      <c r="N1456" s="46">
        <f t="shared" si="128"/>
        <v>88.1864815789474</v>
      </c>
      <c r="O1456" s="216"/>
      <c r="P1456" s="173"/>
      <c r="Q1456" s="58"/>
      <c r="R1456" s="58"/>
      <c r="S1456" s="31"/>
    </row>
    <row r="1457" spans="1:19">
      <c r="A1457" s="173" t="s">
        <v>1238</v>
      </c>
      <c r="B1457" s="47">
        <v>90.07</v>
      </c>
      <c r="C1457" s="46">
        <v>0</v>
      </c>
      <c r="D1457" s="46">
        <f t="shared" si="124"/>
        <v>18.014</v>
      </c>
      <c r="E1457" s="47">
        <v>82.2894736842105</v>
      </c>
      <c r="F1457" s="46">
        <v>0</v>
      </c>
      <c r="G1457" s="46">
        <f t="shared" si="125"/>
        <v>41.1447368421053</v>
      </c>
      <c r="H1457" s="47">
        <v>88.338</v>
      </c>
      <c r="I1457" s="46">
        <v>4</v>
      </c>
      <c r="J1457" s="46">
        <f t="shared" si="126"/>
        <v>13.8507</v>
      </c>
      <c r="K1457" s="46">
        <v>80</v>
      </c>
      <c r="L1457" s="46">
        <v>6</v>
      </c>
      <c r="M1457" s="46">
        <f t="shared" si="127"/>
        <v>12.9</v>
      </c>
      <c r="N1457" s="46">
        <f t="shared" si="128"/>
        <v>85.9094368421053</v>
      </c>
      <c r="O1457" s="216"/>
      <c r="P1457" s="173"/>
      <c r="Q1457" s="58"/>
      <c r="R1457" s="58"/>
      <c r="S1457" s="31"/>
    </row>
    <row r="1458" spans="1:19">
      <c r="A1458" s="173" t="s">
        <v>1239</v>
      </c>
      <c r="B1458" s="47">
        <v>89.888</v>
      </c>
      <c r="C1458" s="46">
        <v>0</v>
      </c>
      <c r="D1458" s="46">
        <f t="shared" si="124"/>
        <v>17.9776</v>
      </c>
      <c r="E1458" s="47">
        <v>86.7663157894737</v>
      </c>
      <c r="F1458" s="46">
        <v>0</v>
      </c>
      <c r="G1458" s="46">
        <f t="shared" si="125"/>
        <v>43.3831578947368</v>
      </c>
      <c r="H1458" s="47">
        <v>87.6606666666667</v>
      </c>
      <c r="I1458" s="46">
        <v>4</v>
      </c>
      <c r="J1458" s="46">
        <f t="shared" si="126"/>
        <v>13.7491</v>
      </c>
      <c r="K1458" s="46">
        <v>80</v>
      </c>
      <c r="L1458" s="46">
        <v>0</v>
      </c>
      <c r="M1458" s="46">
        <f t="shared" si="127"/>
        <v>12</v>
      </c>
      <c r="N1458" s="46">
        <f t="shared" si="128"/>
        <v>87.1098578947368</v>
      </c>
      <c r="O1458" s="216"/>
      <c r="P1458" s="173"/>
      <c r="Q1458" s="58"/>
      <c r="R1458" s="58"/>
      <c r="S1458" s="31"/>
    </row>
    <row r="1459" spans="1:19">
      <c r="A1459" s="173" t="s">
        <v>1240</v>
      </c>
      <c r="B1459" s="47">
        <v>94.224</v>
      </c>
      <c r="C1459" s="46">
        <v>0</v>
      </c>
      <c r="D1459" s="46">
        <f t="shared" si="124"/>
        <v>18.8448</v>
      </c>
      <c r="E1459" s="47">
        <v>88.8368421052631</v>
      </c>
      <c r="F1459" s="46">
        <v>0</v>
      </c>
      <c r="G1459" s="46">
        <f t="shared" si="125"/>
        <v>44.4184210526316</v>
      </c>
      <c r="H1459" s="47">
        <v>86.0123333333333</v>
      </c>
      <c r="I1459" s="46">
        <v>4</v>
      </c>
      <c r="J1459" s="46">
        <f t="shared" si="126"/>
        <v>13.50185</v>
      </c>
      <c r="K1459" s="46">
        <v>80</v>
      </c>
      <c r="L1459" s="46">
        <v>26</v>
      </c>
      <c r="M1459" s="46">
        <f t="shared" si="127"/>
        <v>15.9</v>
      </c>
      <c r="N1459" s="46">
        <f t="shared" si="128"/>
        <v>92.6650710526315</v>
      </c>
      <c r="O1459" s="216">
        <v>5</v>
      </c>
      <c r="P1459" s="217"/>
      <c r="Q1459" s="58"/>
      <c r="R1459" s="58"/>
      <c r="S1459" s="31"/>
    </row>
    <row r="1460" spans="1:19">
      <c r="A1460" s="173" t="s">
        <v>1241</v>
      </c>
      <c r="B1460" s="47">
        <v>86.35</v>
      </c>
      <c r="C1460" s="46">
        <v>4</v>
      </c>
      <c r="D1460" s="46">
        <f t="shared" si="124"/>
        <v>18.07</v>
      </c>
      <c r="E1460" s="47">
        <v>82.9</v>
      </c>
      <c r="F1460" s="46">
        <v>0</v>
      </c>
      <c r="G1460" s="46">
        <f t="shared" si="125"/>
        <v>41.45</v>
      </c>
      <c r="H1460" s="47">
        <v>82.7283333333333</v>
      </c>
      <c r="I1460" s="46">
        <v>4</v>
      </c>
      <c r="J1460" s="46">
        <f t="shared" si="126"/>
        <v>13.00925</v>
      </c>
      <c r="K1460" s="46">
        <v>80</v>
      </c>
      <c r="L1460" s="46">
        <v>6</v>
      </c>
      <c r="M1460" s="46">
        <f t="shared" si="127"/>
        <v>12.9</v>
      </c>
      <c r="N1460" s="46">
        <f t="shared" si="128"/>
        <v>85.42925</v>
      </c>
      <c r="O1460" s="216"/>
      <c r="P1460" s="173"/>
      <c r="Q1460" s="58"/>
      <c r="R1460" s="58"/>
      <c r="S1460" s="31"/>
    </row>
    <row r="1461" spans="1:19">
      <c r="A1461" s="173" t="s">
        <v>1242</v>
      </c>
      <c r="B1461" s="47">
        <v>87.14</v>
      </c>
      <c r="C1461" s="46">
        <v>0</v>
      </c>
      <c r="D1461" s="46">
        <f t="shared" si="124"/>
        <v>17.428</v>
      </c>
      <c r="E1461" s="47">
        <v>85.8526315789474</v>
      </c>
      <c r="F1461" s="46">
        <v>0</v>
      </c>
      <c r="G1461" s="46">
        <f t="shared" si="125"/>
        <v>42.9263157894737</v>
      </c>
      <c r="H1461" s="47">
        <v>88.0623333333333</v>
      </c>
      <c r="I1461" s="46">
        <v>4</v>
      </c>
      <c r="J1461" s="46">
        <f t="shared" si="126"/>
        <v>13.80935</v>
      </c>
      <c r="K1461" s="46">
        <v>80</v>
      </c>
      <c r="L1461" s="46">
        <v>14</v>
      </c>
      <c r="M1461" s="46">
        <f t="shared" si="127"/>
        <v>14.1</v>
      </c>
      <c r="N1461" s="46">
        <f t="shared" si="128"/>
        <v>88.2636657894737</v>
      </c>
      <c r="O1461" s="216"/>
      <c r="P1461" s="173"/>
      <c r="Q1461" s="58"/>
      <c r="R1461" s="58"/>
      <c r="S1461" s="31"/>
    </row>
    <row r="1462" spans="1:19">
      <c r="A1462" s="173" t="s">
        <v>1243</v>
      </c>
      <c r="B1462" s="47">
        <v>92.336</v>
      </c>
      <c r="C1462" s="46">
        <v>0</v>
      </c>
      <c r="D1462" s="46">
        <f t="shared" si="124"/>
        <v>18.4672</v>
      </c>
      <c r="E1462" s="47">
        <v>85.8721052631579</v>
      </c>
      <c r="F1462" s="46">
        <v>0</v>
      </c>
      <c r="G1462" s="46">
        <f t="shared" si="125"/>
        <v>42.936052631579</v>
      </c>
      <c r="H1462" s="47">
        <v>88.4386666666667</v>
      </c>
      <c r="I1462" s="46">
        <v>4</v>
      </c>
      <c r="J1462" s="46">
        <f t="shared" si="126"/>
        <v>13.8658</v>
      </c>
      <c r="K1462" s="46">
        <v>80</v>
      </c>
      <c r="L1462" s="46">
        <v>8</v>
      </c>
      <c r="M1462" s="46">
        <f t="shared" si="127"/>
        <v>13.2</v>
      </c>
      <c r="N1462" s="46">
        <f t="shared" si="128"/>
        <v>88.469052631579</v>
      </c>
      <c r="O1462" s="216"/>
      <c r="P1462" s="173"/>
      <c r="Q1462" s="58"/>
      <c r="R1462" s="58"/>
      <c r="S1462" s="31"/>
    </row>
    <row r="1463" spans="1:19">
      <c r="A1463" s="173" t="s">
        <v>1244</v>
      </c>
      <c r="B1463" s="47">
        <v>94.894</v>
      </c>
      <c r="C1463" s="46">
        <v>0</v>
      </c>
      <c r="D1463" s="46">
        <f t="shared" si="124"/>
        <v>18.9788</v>
      </c>
      <c r="E1463" s="47">
        <v>87.9484210526316</v>
      </c>
      <c r="F1463" s="46">
        <v>0</v>
      </c>
      <c r="G1463" s="46">
        <f t="shared" si="125"/>
        <v>43.9742105263158</v>
      </c>
      <c r="H1463" s="47">
        <v>90.6606666666667</v>
      </c>
      <c r="I1463" s="46">
        <v>7</v>
      </c>
      <c r="J1463" s="46">
        <f t="shared" si="126"/>
        <v>14.6491</v>
      </c>
      <c r="K1463" s="46">
        <v>80</v>
      </c>
      <c r="L1463" s="46">
        <v>8</v>
      </c>
      <c r="M1463" s="46">
        <f t="shared" si="127"/>
        <v>13.2</v>
      </c>
      <c r="N1463" s="46">
        <f t="shared" si="128"/>
        <v>90.8021105263158</v>
      </c>
      <c r="O1463" s="216">
        <v>14</v>
      </c>
      <c r="P1463" s="173"/>
      <c r="Q1463" s="58"/>
      <c r="R1463" s="58"/>
      <c r="S1463" s="31"/>
    </row>
    <row r="1464" spans="1:19">
      <c r="A1464" s="173" t="s">
        <v>1245</v>
      </c>
      <c r="B1464" s="47">
        <v>91.614</v>
      </c>
      <c r="C1464" s="46">
        <v>0</v>
      </c>
      <c r="D1464" s="46">
        <f t="shared" si="124"/>
        <v>18.3228</v>
      </c>
      <c r="E1464" s="47">
        <v>87.73</v>
      </c>
      <c r="F1464" s="46">
        <v>0</v>
      </c>
      <c r="G1464" s="46">
        <f t="shared" si="125"/>
        <v>43.865</v>
      </c>
      <c r="H1464" s="47">
        <v>88.0806666666667</v>
      </c>
      <c r="I1464" s="46">
        <v>8</v>
      </c>
      <c r="J1464" s="46">
        <f t="shared" si="126"/>
        <v>14.4121</v>
      </c>
      <c r="K1464" s="46">
        <v>80</v>
      </c>
      <c r="L1464" s="46">
        <v>19</v>
      </c>
      <c r="M1464" s="46">
        <f t="shared" si="127"/>
        <v>14.85</v>
      </c>
      <c r="N1464" s="46">
        <f t="shared" si="128"/>
        <v>91.4499</v>
      </c>
      <c r="O1464" s="216">
        <v>8</v>
      </c>
      <c r="P1464" s="173"/>
      <c r="Q1464" s="58"/>
      <c r="R1464" s="58"/>
      <c r="S1464" s="31"/>
    </row>
    <row r="1465" spans="1:19">
      <c r="A1465" s="173" t="s">
        <v>1246</v>
      </c>
      <c r="B1465" s="47">
        <v>92.79</v>
      </c>
      <c r="C1465" s="46">
        <v>0</v>
      </c>
      <c r="D1465" s="46">
        <f t="shared" si="124"/>
        <v>18.558</v>
      </c>
      <c r="E1465" s="47">
        <v>87.5368421052632</v>
      </c>
      <c r="F1465" s="46">
        <v>0</v>
      </c>
      <c r="G1465" s="46">
        <f t="shared" si="125"/>
        <v>43.7684210526316</v>
      </c>
      <c r="H1465" s="47">
        <v>91.1656666666667</v>
      </c>
      <c r="I1465" s="46">
        <v>4</v>
      </c>
      <c r="J1465" s="46">
        <f t="shared" si="126"/>
        <v>14.27485</v>
      </c>
      <c r="K1465" s="46">
        <v>80</v>
      </c>
      <c r="L1465" s="46">
        <v>10</v>
      </c>
      <c r="M1465" s="46">
        <f t="shared" si="127"/>
        <v>13.5</v>
      </c>
      <c r="N1465" s="46">
        <f t="shared" si="128"/>
        <v>90.1012710526316</v>
      </c>
      <c r="O1465" s="216">
        <v>17</v>
      </c>
      <c r="P1465" s="173"/>
      <c r="Q1465" s="58"/>
      <c r="R1465" s="58"/>
      <c r="S1465" s="31"/>
    </row>
    <row r="1466" spans="1:19">
      <c r="A1466" s="173" t="s">
        <v>1247</v>
      </c>
      <c r="B1466" s="47">
        <v>94.794</v>
      </c>
      <c r="C1466" s="46">
        <v>10</v>
      </c>
      <c r="D1466" s="46">
        <f t="shared" si="124"/>
        <v>20.9588</v>
      </c>
      <c r="E1466" s="47">
        <v>91.8878947368421</v>
      </c>
      <c r="F1466" s="46">
        <v>0</v>
      </c>
      <c r="G1466" s="46">
        <f t="shared" si="125"/>
        <v>45.943947368421</v>
      </c>
      <c r="H1466" s="47">
        <v>93.988</v>
      </c>
      <c r="I1466" s="46">
        <v>8</v>
      </c>
      <c r="J1466" s="46">
        <f t="shared" si="126"/>
        <v>15.2982</v>
      </c>
      <c r="K1466" s="46">
        <v>80</v>
      </c>
      <c r="L1466" s="46">
        <v>50.5</v>
      </c>
      <c r="M1466" s="46">
        <f t="shared" si="127"/>
        <v>19.575</v>
      </c>
      <c r="N1466" s="46">
        <f t="shared" si="128"/>
        <v>101.775947368421</v>
      </c>
      <c r="O1466" s="216">
        <v>1</v>
      </c>
      <c r="P1466" s="173"/>
      <c r="Q1466" s="58"/>
      <c r="R1466" s="58"/>
      <c r="S1466" s="31"/>
    </row>
    <row r="1467" spans="1:19">
      <c r="A1467" s="173" t="s">
        <v>1248</v>
      </c>
      <c r="B1467" s="47">
        <v>92.622</v>
      </c>
      <c r="C1467" s="46">
        <v>0</v>
      </c>
      <c r="D1467" s="46">
        <f t="shared" si="124"/>
        <v>18.5244</v>
      </c>
      <c r="E1467" s="47">
        <v>88.7331578947368</v>
      </c>
      <c r="F1467" s="46">
        <v>0</v>
      </c>
      <c r="G1467" s="46">
        <f t="shared" si="125"/>
        <v>44.3665789473684</v>
      </c>
      <c r="H1467" s="47">
        <v>88.2126666666667</v>
      </c>
      <c r="I1467" s="46">
        <v>7</v>
      </c>
      <c r="J1467" s="46">
        <f t="shared" si="126"/>
        <v>14.2819</v>
      </c>
      <c r="K1467" s="46">
        <v>80</v>
      </c>
      <c r="L1467" s="46">
        <v>19.5</v>
      </c>
      <c r="M1467" s="46">
        <f t="shared" si="127"/>
        <v>14.925</v>
      </c>
      <c r="N1467" s="46">
        <f t="shared" si="128"/>
        <v>92.0978789473684</v>
      </c>
      <c r="O1467" s="216">
        <v>6</v>
      </c>
      <c r="P1467" s="173"/>
      <c r="Q1467" s="58"/>
      <c r="R1467" s="58"/>
      <c r="S1467" s="31"/>
    </row>
    <row r="1468" spans="1:19">
      <c r="A1468" s="173" t="s">
        <v>1249</v>
      </c>
      <c r="B1468" s="47">
        <v>90.598</v>
      </c>
      <c r="C1468" s="46">
        <v>0</v>
      </c>
      <c r="D1468" s="46">
        <f t="shared" si="124"/>
        <v>18.1196</v>
      </c>
      <c r="E1468" s="47">
        <v>87.1668421052631</v>
      </c>
      <c r="F1468" s="46">
        <v>0</v>
      </c>
      <c r="G1468" s="46">
        <f t="shared" si="125"/>
        <v>43.5834210526316</v>
      </c>
      <c r="H1468" s="47">
        <v>88.9673333333333</v>
      </c>
      <c r="I1468" s="46">
        <v>4</v>
      </c>
      <c r="J1468" s="46">
        <f t="shared" si="126"/>
        <v>13.9451</v>
      </c>
      <c r="K1468" s="46">
        <v>80</v>
      </c>
      <c r="L1468" s="46">
        <v>8</v>
      </c>
      <c r="M1468" s="46">
        <f t="shared" si="127"/>
        <v>13.2</v>
      </c>
      <c r="N1468" s="46">
        <f t="shared" si="128"/>
        <v>88.8481210526316</v>
      </c>
      <c r="O1468" s="216"/>
      <c r="P1468" s="173"/>
      <c r="Q1468" s="58"/>
      <c r="R1468" s="58"/>
      <c r="S1468" s="31"/>
    </row>
    <row r="1469" spans="1:19">
      <c r="A1469" s="173" t="s">
        <v>1250</v>
      </c>
      <c r="B1469" s="47">
        <v>89.898</v>
      </c>
      <c r="C1469" s="46">
        <v>0</v>
      </c>
      <c r="D1469" s="46">
        <f t="shared" si="124"/>
        <v>17.9796</v>
      </c>
      <c r="E1469" s="47">
        <v>87.8310526315789</v>
      </c>
      <c r="F1469" s="46">
        <v>0</v>
      </c>
      <c r="G1469" s="46">
        <f t="shared" si="125"/>
        <v>43.9155263157894</v>
      </c>
      <c r="H1469" s="47">
        <v>91.1926666666667</v>
      </c>
      <c r="I1469" s="46">
        <v>7</v>
      </c>
      <c r="J1469" s="46">
        <f t="shared" si="126"/>
        <v>14.7289</v>
      </c>
      <c r="K1469" s="46">
        <v>80</v>
      </c>
      <c r="L1469" s="46">
        <v>8</v>
      </c>
      <c r="M1469" s="46">
        <f t="shared" si="127"/>
        <v>13.2</v>
      </c>
      <c r="N1469" s="46">
        <f t="shared" si="128"/>
        <v>89.8240263157895</v>
      </c>
      <c r="O1469" s="216">
        <v>18</v>
      </c>
      <c r="P1469" s="173"/>
      <c r="Q1469" s="58"/>
      <c r="R1469" s="58"/>
      <c r="S1469" s="31"/>
    </row>
    <row r="1470" spans="1:19">
      <c r="A1470" s="173" t="s">
        <v>1251</v>
      </c>
      <c r="B1470" s="47">
        <v>59.316</v>
      </c>
      <c r="C1470" s="46">
        <v>0</v>
      </c>
      <c r="D1470" s="46">
        <f t="shared" si="124"/>
        <v>11.8632</v>
      </c>
      <c r="E1470" s="47">
        <v>72.3052631578947</v>
      </c>
      <c r="F1470" s="46">
        <v>0</v>
      </c>
      <c r="G1470" s="46">
        <f t="shared" si="125"/>
        <v>36.1526315789474</v>
      </c>
      <c r="H1470" s="47">
        <v>86.802</v>
      </c>
      <c r="I1470" s="46">
        <v>4</v>
      </c>
      <c r="J1470" s="46">
        <f t="shared" si="126"/>
        <v>13.6203</v>
      </c>
      <c r="K1470" s="46">
        <v>80</v>
      </c>
      <c r="L1470" s="46">
        <v>0</v>
      </c>
      <c r="M1470" s="46">
        <f t="shared" si="127"/>
        <v>12</v>
      </c>
      <c r="N1470" s="46">
        <f t="shared" si="128"/>
        <v>73.6361315789474</v>
      </c>
      <c r="O1470" s="216"/>
      <c r="P1470" s="173"/>
      <c r="Q1470" s="58"/>
      <c r="R1470" s="58"/>
      <c r="S1470" s="31"/>
    </row>
    <row r="1471" spans="1:19">
      <c r="A1471" s="173" t="s">
        <v>1252</v>
      </c>
      <c r="B1471" s="47">
        <v>90.996</v>
      </c>
      <c r="C1471" s="46">
        <v>4</v>
      </c>
      <c r="D1471" s="46">
        <f t="shared" si="124"/>
        <v>18.9992</v>
      </c>
      <c r="E1471" s="47">
        <v>88.0294736842105</v>
      </c>
      <c r="F1471" s="46">
        <v>0</v>
      </c>
      <c r="G1471" s="46">
        <f t="shared" si="125"/>
        <v>44.0147368421053</v>
      </c>
      <c r="H1471" s="47">
        <v>86.8063333333333</v>
      </c>
      <c r="I1471" s="46">
        <v>8</v>
      </c>
      <c r="J1471" s="46">
        <f t="shared" si="126"/>
        <v>14.22095</v>
      </c>
      <c r="K1471" s="46">
        <v>80</v>
      </c>
      <c r="L1471" s="46">
        <v>16</v>
      </c>
      <c r="M1471" s="46">
        <f t="shared" si="127"/>
        <v>14.4</v>
      </c>
      <c r="N1471" s="46">
        <f t="shared" si="128"/>
        <v>91.6348868421053</v>
      </c>
      <c r="O1471" s="216">
        <v>7</v>
      </c>
      <c r="P1471" s="173"/>
      <c r="Q1471" s="58"/>
      <c r="R1471" s="58"/>
      <c r="S1471" s="31"/>
    </row>
    <row r="1472" spans="1:19">
      <c r="A1472" s="173" t="s">
        <v>1253</v>
      </c>
      <c r="B1472" s="47">
        <v>89.016</v>
      </c>
      <c r="C1472" s="46">
        <v>0</v>
      </c>
      <c r="D1472" s="46">
        <f t="shared" si="124"/>
        <v>17.8032</v>
      </c>
      <c r="E1472" s="47">
        <v>84.7542105263158</v>
      </c>
      <c r="F1472" s="46">
        <v>0</v>
      </c>
      <c r="G1472" s="46">
        <f t="shared" si="125"/>
        <v>42.3771052631579</v>
      </c>
      <c r="H1472" s="47">
        <v>90.144</v>
      </c>
      <c r="I1472" s="46">
        <v>4</v>
      </c>
      <c r="J1472" s="46">
        <f t="shared" si="126"/>
        <v>14.1216</v>
      </c>
      <c r="K1472" s="46">
        <v>80</v>
      </c>
      <c r="L1472" s="46">
        <v>16</v>
      </c>
      <c r="M1472" s="46">
        <f t="shared" si="127"/>
        <v>14.4</v>
      </c>
      <c r="N1472" s="46">
        <f t="shared" si="128"/>
        <v>88.7019052631579</v>
      </c>
      <c r="O1472" s="216"/>
      <c r="P1472" s="173"/>
      <c r="Q1472" s="58"/>
      <c r="R1472" s="58"/>
      <c r="S1472" s="31"/>
    </row>
    <row r="1473" spans="1:19">
      <c r="A1473" s="173" t="s">
        <v>1254</v>
      </c>
      <c r="B1473" s="47">
        <v>90.33</v>
      </c>
      <c r="C1473" s="46">
        <v>0</v>
      </c>
      <c r="D1473" s="46">
        <f t="shared" si="124"/>
        <v>18.066</v>
      </c>
      <c r="E1473" s="47">
        <v>82.9147368421053</v>
      </c>
      <c r="F1473" s="46">
        <v>0</v>
      </c>
      <c r="G1473" s="46">
        <f t="shared" si="125"/>
        <v>41.4573684210526</v>
      </c>
      <c r="H1473" s="47">
        <v>83.509</v>
      </c>
      <c r="I1473" s="46">
        <v>8</v>
      </c>
      <c r="J1473" s="46">
        <f t="shared" si="126"/>
        <v>13.72635</v>
      </c>
      <c r="K1473" s="46">
        <v>80</v>
      </c>
      <c r="L1473" s="46">
        <v>8</v>
      </c>
      <c r="M1473" s="46">
        <f t="shared" si="127"/>
        <v>13.2</v>
      </c>
      <c r="N1473" s="46">
        <f t="shared" si="128"/>
        <v>86.4497184210527</v>
      </c>
      <c r="O1473" s="216"/>
      <c r="P1473" s="173"/>
      <c r="Q1473" s="58"/>
      <c r="R1473" s="58"/>
      <c r="S1473" s="31"/>
    </row>
    <row r="1474" spans="1:19">
      <c r="A1474" s="173" t="s">
        <v>1255</v>
      </c>
      <c r="B1474" s="47">
        <v>94.486</v>
      </c>
      <c r="C1474" s="46">
        <v>16</v>
      </c>
      <c r="D1474" s="46">
        <f t="shared" si="124"/>
        <v>22.0972</v>
      </c>
      <c r="E1474" s="47">
        <v>89.2052631578947</v>
      </c>
      <c r="F1474" s="46">
        <v>0</v>
      </c>
      <c r="G1474" s="46">
        <f t="shared" si="125"/>
        <v>44.6026315789474</v>
      </c>
      <c r="H1474" s="47">
        <v>89.8543333333333</v>
      </c>
      <c r="I1474" s="46">
        <v>4</v>
      </c>
      <c r="J1474" s="46">
        <f t="shared" si="126"/>
        <v>14.07815</v>
      </c>
      <c r="K1474" s="46">
        <v>80</v>
      </c>
      <c r="L1474" s="46">
        <v>47.5</v>
      </c>
      <c r="M1474" s="46">
        <f t="shared" si="127"/>
        <v>19.125</v>
      </c>
      <c r="N1474" s="46">
        <f t="shared" si="128"/>
        <v>99.9029815789473</v>
      </c>
      <c r="O1474" s="216">
        <v>2</v>
      </c>
      <c r="P1474" s="173"/>
      <c r="Q1474" s="58"/>
      <c r="R1474" s="58"/>
      <c r="S1474" s="31"/>
    </row>
    <row r="1475" spans="1:19">
      <c r="A1475" s="173" t="s">
        <v>1256</v>
      </c>
      <c r="B1475" s="47">
        <v>87.542</v>
      </c>
      <c r="C1475" s="46">
        <v>4</v>
      </c>
      <c r="D1475" s="46">
        <f t="shared" si="124"/>
        <v>18.3084</v>
      </c>
      <c r="E1475" s="47">
        <v>87.2942105263158</v>
      </c>
      <c r="F1475" s="46">
        <v>0</v>
      </c>
      <c r="G1475" s="46">
        <f t="shared" si="125"/>
        <v>43.6471052631579</v>
      </c>
      <c r="H1475" s="47">
        <v>89.344</v>
      </c>
      <c r="I1475" s="46">
        <v>4</v>
      </c>
      <c r="J1475" s="46">
        <f t="shared" si="126"/>
        <v>14.0016</v>
      </c>
      <c r="K1475" s="46">
        <v>80</v>
      </c>
      <c r="L1475" s="46">
        <v>10</v>
      </c>
      <c r="M1475" s="46">
        <f t="shared" si="127"/>
        <v>13.5</v>
      </c>
      <c r="N1475" s="46">
        <f t="shared" si="128"/>
        <v>89.4571052631579</v>
      </c>
      <c r="O1475" s="216"/>
      <c r="P1475" s="173"/>
      <c r="Q1475" s="58"/>
      <c r="R1475" s="58"/>
      <c r="S1475" s="31"/>
    </row>
    <row r="1476" spans="1:19">
      <c r="A1476" s="173" t="s">
        <v>1257</v>
      </c>
      <c r="B1476" s="47">
        <v>85.076</v>
      </c>
      <c r="C1476" s="46">
        <v>0</v>
      </c>
      <c r="D1476" s="46">
        <f t="shared" si="124"/>
        <v>17.0152</v>
      </c>
      <c r="E1476" s="47">
        <v>84.8821052631579</v>
      </c>
      <c r="F1476" s="46">
        <v>0</v>
      </c>
      <c r="G1476" s="46">
        <f t="shared" si="125"/>
        <v>42.4410526315789</v>
      </c>
      <c r="H1476" s="47">
        <v>88.564</v>
      </c>
      <c r="I1476" s="46">
        <v>7</v>
      </c>
      <c r="J1476" s="46">
        <f t="shared" si="126"/>
        <v>14.3346</v>
      </c>
      <c r="K1476" s="46">
        <v>80</v>
      </c>
      <c r="L1476" s="46">
        <v>4</v>
      </c>
      <c r="M1476" s="46">
        <f t="shared" si="127"/>
        <v>12.6</v>
      </c>
      <c r="N1476" s="46">
        <f t="shared" si="128"/>
        <v>86.3908526315789</v>
      </c>
      <c r="O1476" s="216"/>
      <c r="P1476" s="173"/>
      <c r="Q1476" s="58"/>
      <c r="R1476" s="58"/>
      <c r="S1476" s="31"/>
    </row>
    <row r="1477" spans="1:19">
      <c r="A1477" s="173" t="s">
        <v>1258</v>
      </c>
      <c r="B1477" s="47">
        <v>91.852</v>
      </c>
      <c r="C1477" s="46">
        <v>0</v>
      </c>
      <c r="D1477" s="46">
        <f t="shared" si="124"/>
        <v>18.3704</v>
      </c>
      <c r="E1477" s="47">
        <v>87.3347368421053</v>
      </c>
      <c r="F1477" s="46">
        <v>0</v>
      </c>
      <c r="G1477" s="46">
        <f t="shared" si="125"/>
        <v>43.6673684210527</v>
      </c>
      <c r="H1477" s="47">
        <v>89.895</v>
      </c>
      <c r="I1477" s="46">
        <v>7</v>
      </c>
      <c r="J1477" s="46">
        <f t="shared" si="126"/>
        <v>14.53425</v>
      </c>
      <c r="K1477" s="46">
        <v>80</v>
      </c>
      <c r="L1477" s="46">
        <v>30</v>
      </c>
      <c r="M1477" s="46">
        <f t="shared" si="127"/>
        <v>16.5</v>
      </c>
      <c r="N1477" s="46">
        <f t="shared" si="128"/>
        <v>93.0720184210526</v>
      </c>
      <c r="O1477" s="216">
        <v>4</v>
      </c>
      <c r="P1477" s="173"/>
      <c r="Q1477" s="58"/>
      <c r="R1477" s="58"/>
      <c r="S1477" s="31"/>
    </row>
    <row r="1478" spans="1:19">
      <c r="A1478" s="173" t="s">
        <v>1259</v>
      </c>
      <c r="B1478" s="47">
        <v>93.766</v>
      </c>
      <c r="C1478" s="46">
        <v>0</v>
      </c>
      <c r="D1478" s="46">
        <f t="shared" si="124"/>
        <v>18.7532</v>
      </c>
      <c r="E1478" s="47">
        <v>84.6826315789474</v>
      </c>
      <c r="F1478" s="46">
        <v>0</v>
      </c>
      <c r="G1478" s="46">
        <f t="shared" si="125"/>
        <v>42.3413157894737</v>
      </c>
      <c r="H1478" s="47">
        <v>88.927</v>
      </c>
      <c r="I1478" s="46">
        <v>7</v>
      </c>
      <c r="J1478" s="46">
        <f t="shared" si="126"/>
        <v>14.38905</v>
      </c>
      <c r="K1478" s="46">
        <v>80</v>
      </c>
      <c r="L1478" s="46">
        <v>25</v>
      </c>
      <c r="M1478" s="46">
        <f t="shared" si="127"/>
        <v>15.75</v>
      </c>
      <c r="N1478" s="46">
        <f t="shared" si="128"/>
        <v>91.2335657894737</v>
      </c>
      <c r="O1478" s="216">
        <v>11</v>
      </c>
      <c r="P1478" s="217"/>
      <c r="Q1478" s="58"/>
      <c r="R1478" s="58"/>
      <c r="S1478" s="31"/>
    </row>
    <row r="1479" spans="1:19">
      <c r="A1479" s="173" t="s">
        <v>1260</v>
      </c>
      <c r="B1479" s="47">
        <v>95.342</v>
      </c>
      <c r="C1479" s="46">
        <v>0</v>
      </c>
      <c r="D1479" s="46">
        <f t="shared" si="124"/>
        <v>19.0684</v>
      </c>
      <c r="E1479" s="47">
        <v>87.8757894736842</v>
      </c>
      <c r="F1479" s="46">
        <v>0</v>
      </c>
      <c r="G1479" s="46">
        <f t="shared" si="125"/>
        <v>43.9378947368421</v>
      </c>
      <c r="H1479" s="47">
        <v>88.8936666666667</v>
      </c>
      <c r="I1479" s="46">
        <v>4</v>
      </c>
      <c r="J1479" s="46">
        <f t="shared" si="126"/>
        <v>13.93405</v>
      </c>
      <c r="K1479" s="46">
        <v>80</v>
      </c>
      <c r="L1479" s="46">
        <v>8</v>
      </c>
      <c r="M1479" s="46">
        <f t="shared" si="127"/>
        <v>13.2</v>
      </c>
      <c r="N1479" s="46">
        <f t="shared" si="128"/>
        <v>90.1403447368421</v>
      </c>
      <c r="O1479" s="216">
        <v>16</v>
      </c>
      <c r="P1479" s="173"/>
      <c r="Q1479" s="58"/>
      <c r="R1479" s="58"/>
      <c r="S1479" s="31"/>
    </row>
    <row r="1480" spans="1:19">
      <c r="A1480" s="173" t="s">
        <v>1261</v>
      </c>
      <c r="B1480" s="47">
        <v>92.368</v>
      </c>
      <c r="C1480" s="46">
        <v>3</v>
      </c>
      <c r="D1480" s="46">
        <f t="shared" si="124"/>
        <v>19.0736</v>
      </c>
      <c r="E1480" s="47">
        <v>84.3136842105263</v>
      </c>
      <c r="F1480" s="46">
        <v>0</v>
      </c>
      <c r="G1480" s="46">
        <f t="shared" si="125"/>
        <v>42.1568421052632</v>
      </c>
      <c r="H1480" s="47">
        <v>89.7956666666667</v>
      </c>
      <c r="I1480" s="46">
        <v>7</v>
      </c>
      <c r="J1480" s="46">
        <f t="shared" si="126"/>
        <v>14.51935</v>
      </c>
      <c r="K1480" s="46">
        <v>80</v>
      </c>
      <c r="L1480" s="46">
        <v>21.5</v>
      </c>
      <c r="M1480" s="46">
        <f t="shared" si="127"/>
        <v>15.225</v>
      </c>
      <c r="N1480" s="46">
        <f t="shared" si="128"/>
        <v>90.9747921052631</v>
      </c>
      <c r="O1480" s="216">
        <v>13</v>
      </c>
      <c r="P1480" s="217"/>
      <c r="Q1480" s="58"/>
      <c r="R1480" s="58"/>
      <c r="S1480" s="31"/>
    </row>
    <row r="1481" spans="1:19">
      <c r="A1481" s="173" t="s">
        <v>1262</v>
      </c>
      <c r="B1481" s="47">
        <v>88.068</v>
      </c>
      <c r="C1481" s="46">
        <v>0</v>
      </c>
      <c r="D1481" s="46">
        <f t="shared" si="124"/>
        <v>17.6136</v>
      </c>
      <c r="E1481" s="47">
        <v>85.8173684210526</v>
      </c>
      <c r="F1481" s="46">
        <v>0</v>
      </c>
      <c r="G1481" s="46">
        <f t="shared" si="125"/>
        <v>42.9086842105263</v>
      </c>
      <c r="H1481" s="47">
        <v>88.5756666666667</v>
      </c>
      <c r="I1481" s="46">
        <v>4</v>
      </c>
      <c r="J1481" s="46">
        <f t="shared" si="126"/>
        <v>13.88635</v>
      </c>
      <c r="K1481" s="46">
        <v>80</v>
      </c>
      <c r="L1481" s="46">
        <v>0</v>
      </c>
      <c r="M1481" s="46">
        <f t="shared" si="127"/>
        <v>12</v>
      </c>
      <c r="N1481" s="46">
        <f t="shared" si="128"/>
        <v>86.4086342105263</v>
      </c>
      <c r="O1481" s="216"/>
      <c r="P1481" s="173"/>
      <c r="Q1481" s="58"/>
      <c r="R1481" s="58"/>
      <c r="S1481" s="31"/>
    </row>
    <row r="1482" spans="1:19">
      <c r="A1482" s="173" t="s">
        <v>1263</v>
      </c>
      <c r="B1482" s="47">
        <v>92.948</v>
      </c>
      <c r="C1482" s="46">
        <v>0</v>
      </c>
      <c r="D1482" s="46">
        <f t="shared" si="124"/>
        <v>18.5896</v>
      </c>
      <c r="E1482" s="47">
        <v>87.6031578947368</v>
      </c>
      <c r="F1482" s="46">
        <v>0</v>
      </c>
      <c r="G1482" s="46">
        <f t="shared" si="125"/>
        <v>43.8015789473684</v>
      </c>
      <c r="H1482" s="47">
        <v>87.2373333333333</v>
      </c>
      <c r="I1482" s="46">
        <v>7</v>
      </c>
      <c r="J1482" s="46">
        <f t="shared" si="126"/>
        <v>14.1356</v>
      </c>
      <c r="K1482" s="46">
        <v>80</v>
      </c>
      <c r="L1482" s="46">
        <v>12</v>
      </c>
      <c r="M1482" s="46">
        <f t="shared" si="127"/>
        <v>13.8</v>
      </c>
      <c r="N1482" s="46">
        <f t="shared" si="128"/>
        <v>90.3267789473684</v>
      </c>
      <c r="O1482" s="216">
        <v>15</v>
      </c>
      <c r="P1482" s="173"/>
      <c r="Q1482" s="58"/>
      <c r="R1482" s="58"/>
      <c r="S1482" s="31"/>
    </row>
    <row r="1483" spans="1:19">
      <c r="A1483" s="173" t="s">
        <v>1264</v>
      </c>
      <c r="B1483" s="47">
        <v>90.46</v>
      </c>
      <c r="C1483" s="46">
        <v>0</v>
      </c>
      <c r="D1483" s="46">
        <f t="shared" si="124"/>
        <v>18.092</v>
      </c>
      <c r="E1483" s="47">
        <v>85.8915789473684</v>
      </c>
      <c r="F1483" s="46">
        <v>0</v>
      </c>
      <c r="G1483" s="46">
        <f t="shared" si="125"/>
        <v>42.9457894736842</v>
      </c>
      <c r="H1483" s="47">
        <v>89.8973333333333</v>
      </c>
      <c r="I1483" s="46">
        <v>4</v>
      </c>
      <c r="J1483" s="46">
        <f t="shared" si="126"/>
        <v>14.0846</v>
      </c>
      <c r="K1483" s="46">
        <v>80</v>
      </c>
      <c r="L1483" s="46">
        <v>6</v>
      </c>
      <c r="M1483" s="46">
        <f t="shared" si="127"/>
        <v>12.9</v>
      </c>
      <c r="N1483" s="46">
        <f t="shared" si="128"/>
        <v>88.0223894736842</v>
      </c>
      <c r="O1483" s="216"/>
      <c r="P1483" s="173"/>
      <c r="Q1483" s="58"/>
      <c r="R1483" s="58"/>
      <c r="S1483" s="31"/>
    </row>
    <row r="1484" spans="1:19">
      <c r="A1484" s="173" t="s">
        <v>1265</v>
      </c>
      <c r="B1484" s="47">
        <v>93.794</v>
      </c>
      <c r="C1484" s="46">
        <v>0</v>
      </c>
      <c r="D1484" s="46">
        <f t="shared" si="124"/>
        <v>18.7588</v>
      </c>
      <c r="E1484" s="47">
        <v>88.7121052631579</v>
      </c>
      <c r="F1484" s="46">
        <v>0</v>
      </c>
      <c r="G1484" s="46">
        <f t="shared" si="125"/>
        <v>44.3560526315789</v>
      </c>
      <c r="H1484" s="47">
        <v>89.4543333333333</v>
      </c>
      <c r="I1484" s="46">
        <v>4</v>
      </c>
      <c r="J1484" s="46">
        <f t="shared" si="126"/>
        <v>14.01815</v>
      </c>
      <c r="K1484" s="46">
        <v>80</v>
      </c>
      <c r="L1484" s="46">
        <v>33</v>
      </c>
      <c r="M1484" s="46">
        <f t="shared" si="127"/>
        <v>16.95</v>
      </c>
      <c r="N1484" s="46">
        <f t="shared" si="128"/>
        <v>94.0830026315789</v>
      </c>
      <c r="O1484" s="216">
        <v>3</v>
      </c>
      <c r="P1484" s="173"/>
      <c r="Q1484" s="58"/>
      <c r="R1484" s="58"/>
      <c r="S1484" s="31"/>
    </row>
    <row r="1485" spans="1:19">
      <c r="A1485" s="173" t="s">
        <v>1266</v>
      </c>
      <c r="B1485" s="47">
        <v>88.262</v>
      </c>
      <c r="C1485" s="46">
        <v>0</v>
      </c>
      <c r="D1485" s="46">
        <f t="shared" si="124"/>
        <v>17.6524</v>
      </c>
      <c r="E1485" s="47">
        <v>84.3378947368421</v>
      </c>
      <c r="F1485" s="46">
        <v>0</v>
      </c>
      <c r="G1485" s="46">
        <f t="shared" si="125"/>
        <v>42.1689473684211</v>
      </c>
      <c r="H1485" s="47">
        <v>89.6176666666667</v>
      </c>
      <c r="I1485" s="46">
        <v>4</v>
      </c>
      <c r="J1485" s="46">
        <f t="shared" si="126"/>
        <v>14.04265</v>
      </c>
      <c r="K1485" s="46">
        <v>80</v>
      </c>
      <c r="L1485" s="46">
        <v>8</v>
      </c>
      <c r="M1485" s="46">
        <f t="shared" si="127"/>
        <v>13.2</v>
      </c>
      <c r="N1485" s="46">
        <f t="shared" si="128"/>
        <v>87.0639973684211</v>
      </c>
      <c r="O1485" s="216"/>
      <c r="P1485" s="173"/>
      <c r="Q1485" s="58"/>
      <c r="R1485" s="58"/>
      <c r="S1485" s="31"/>
    </row>
    <row r="1486" spans="1:19">
      <c r="A1486" s="173" t="s">
        <v>1267</v>
      </c>
      <c r="B1486" s="47">
        <v>83.124</v>
      </c>
      <c r="C1486" s="46">
        <v>0</v>
      </c>
      <c r="D1486" s="46">
        <f t="shared" si="124"/>
        <v>16.6248</v>
      </c>
      <c r="E1486" s="47">
        <v>80.3863157894737</v>
      </c>
      <c r="F1486" s="46">
        <v>0</v>
      </c>
      <c r="G1486" s="46">
        <f t="shared" si="125"/>
        <v>40.1931578947368</v>
      </c>
      <c r="H1486" s="47">
        <v>82.093</v>
      </c>
      <c r="I1486" s="46">
        <v>4</v>
      </c>
      <c r="J1486" s="46">
        <f t="shared" si="126"/>
        <v>12.91395</v>
      </c>
      <c r="K1486" s="46">
        <v>80</v>
      </c>
      <c r="L1486" s="46">
        <v>0</v>
      </c>
      <c r="M1486" s="46">
        <f t="shared" si="127"/>
        <v>12</v>
      </c>
      <c r="N1486" s="46">
        <f t="shared" si="128"/>
        <v>81.7319078947368</v>
      </c>
      <c r="O1486" s="216"/>
      <c r="P1486" s="173"/>
      <c r="Q1486" s="58"/>
      <c r="R1486" s="58"/>
      <c r="S1486" s="31"/>
    </row>
    <row r="1487" spans="1:19">
      <c r="A1487" s="173" t="s">
        <v>1268</v>
      </c>
      <c r="B1487" s="47">
        <v>88.72</v>
      </c>
      <c r="C1487" s="46">
        <v>0</v>
      </c>
      <c r="D1487" s="46">
        <f t="shared" si="124"/>
        <v>17.744</v>
      </c>
      <c r="E1487" s="47">
        <v>87.6631578947369</v>
      </c>
      <c r="F1487" s="46">
        <v>0</v>
      </c>
      <c r="G1487" s="46">
        <f t="shared" si="125"/>
        <v>43.8315789473684</v>
      </c>
      <c r="H1487" s="47">
        <v>91.1416666666667</v>
      </c>
      <c r="I1487" s="46">
        <v>4</v>
      </c>
      <c r="J1487" s="46">
        <f t="shared" si="126"/>
        <v>14.27125</v>
      </c>
      <c r="K1487" s="46">
        <v>80</v>
      </c>
      <c r="L1487" s="46">
        <v>12</v>
      </c>
      <c r="M1487" s="46">
        <f t="shared" si="127"/>
        <v>13.8</v>
      </c>
      <c r="N1487" s="46">
        <f t="shared" si="128"/>
        <v>89.6468289473684</v>
      </c>
      <c r="O1487" s="216">
        <v>19</v>
      </c>
      <c r="P1487" s="173"/>
      <c r="Q1487" s="58"/>
      <c r="R1487" s="58"/>
      <c r="S1487" s="31"/>
    </row>
    <row r="1488" spans="1:19">
      <c r="A1488" s="173" t="s">
        <v>1269</v>
      </c>
      <c r="B1488" s="47">
        <v>90.892</v>
      </c>
      <c r="C1488" s="46">
        <v>0</v>
      </c>
      <c r="D1488" s="46">
        <f t="shared" si="124"/>
        <v>18.1784</v>
      </c>
      <c r="E1488" s="47">
        <v>88.5926315789474</v>
      </c>
      <c r="F1488" s="46">
        <v>0</v>
      </c>
      <c r="G1488" s="46">
        <f t="shared" si="125"/>
        <v>44.2963157894737</v>
      </c>
      <c r="H1488" s="47">
        <v>89.9833333333333</v>
      </c>
      <c r="I1488" s="46">
        <v>7</v>
      </c>
      <c r="J1488" s="46">
        <f t="shared" si="126"/>
        <v>14.5475</v>
      </c>
      <c r="K1488" s="46">
        <v>80</v>
      </c>
      <c r="L1488" s="46">
        <v>4</v>
      </c>
      <c r="M1488" s="46">
        <f t="shared" si="127"/>
        <v>12.6</v>
      </c>
      <c r="N1488" s="46">
        <f t="shared" si="128"/>
        <v>89.6222157894737</v>
      </c>
      <c r="O1488" s="216">
        <v>20</v>
      </c>
      <c r="P1488" s="173"/>
      <c r="Q1488" s="58"/>
      <c r="R1488" s="58"/>
      <c r="S1488" s="31"/>
    </row>
    <row r="1489" spans="1:19">
      <c r="A1489" s="215" t="s">
        <v>1270</v>
      </c>
      <c r="B1489" s="47">
        <v>85.238</v>
      </c>
      <c r="C1489" s="46">
        <v>0</v>
      </c>
      <c r="D1489" s="46">
        <f t="shared" si="124"/>
        <v>17.0476</v>
      </c>
      <c r="E1489" s="47">
        <v>78.9705263157895</v>
      </c>
      <c r="F1489" s="46">
        <v>0</v>
      </c>
      <c r="G1489" s="46">
        <f t="shared" si="125"/>
        <v>39.4852631578947</v>
      </c>
      <c r="H1489" s="47">
        <v>88.8843333333333</v>
      </c>
      <c r="I1489" s="46">
        <v>4</v>
      </c>
      <c r="J1489" s="46">
        <f t="shared" si="126"/>
        <v>13.93265</v>
      </c>
      <c r="K1489" s="46">
        <v>80</v>
      </c>
      <c r="L1489" s="46">
        <v>15</v>
      </c>
      <c r="M1489" s="46">
        <f t="shared" si="127"/>
        <v>14.25</v>
      </c>
      <c r="N1489" s="46">
        <f t="shared" si="128"/>
        <v>84.7155131578947</v>
      </c>
      <c r="O1489" s="216"/>
      <c r="P1489" s="173"/>
      <c r="Q1489" s="58"/>
      <c r="R1489" s="58"/>
      <c r="S1489" s="31"/>
    </row>
    <row r="1490" spans="1:19">
      <c r="A1490" s="173" t="s">
        <v>1271</v>
      </c>
      <c r="B1490" s="47">
        <v>83.792</v>
      </c>
      <c r="C1490" s="46">
        <v>0</v>
      </c>
      <c r="D1490" s="46">
        <f t="shared" si="124"/>
        <v>16.7584</v>
      </c>
      <c r="E1490" s="47">
        <v>81.781052631579</v>
      </c>
      <c r="F1490" s="46">
        <v>0</v>
      </c>
      <c r="G1490" s="46">
        <f t="shared" si="125"/>
        <v>40.8905263157895</v>
      </c>
      <c r="H1490" s="47">
        <v>87.4646666666667</v>
      </c>
      <c r="I1490" s="46">
        <v>4</v>
      </c>
      <c r="J1490" s="46">
        <f t="shared" si="126"/>
        <v>13.7197</v>
      </c>
      <c r="K1490" s="46">
        <v>80</v>
      </c>
      <c r="L1490" s="46">
        <v>0</v>
      </c>
      <c r="M1490" s="46">
        <f t="shared" si="127"/>
        <v>12</v>
      </c>
      <c r="N1490" s="46">
        <f t="shared" si="128"/>
        <v>83.3686263157895</v>
      </c>
      <c r="O1490" s="216"/>
      <c r="P1490" s="173"/>
      <c r="Q1490" s="58"/>
      <c r="R1490" s="58"/>
      <c r="S1490" s="31"/>
    </row>
    <row r="1491" spans="1:19">
      <c r="A1491" s="173" t="s">
        <v>1272</v>
      </c>
      <c r="B1491" s="47">
        <v>93.532</v>
      </c>
      <c r="C1491" s="46">
        <v>0</v>
      </c>
      <c r="D1491" s="46">
        <f t="shared" si="124"/>
        <v>18.7064</v>
      </c>
      <c r="E1491" s="47">
        <v>87.7210526315789</v>
      </c>
      <c r="F1491" s="46">
        <v>0</v>
      </c>
      <c r="G1491" s="46">
        <f t="shared" si="125"/>
        <v>43.8605263157894</v>
      </c>
      <c r="H1491" s="47">
        <v>89.9983333333333</v>
      </c>
      <c r="I1491" s="46">
        <v>4</v>
      </c>
      <c r="J1491" s="46">
        <f t="shared" si="126"/>
        <v>14.09975</v>
      </c>
      <c r="K1491" s="46">
        <v>80</v>
      </c>
      <c r="L1491" s="46">
        <v>18</v>
      </c>
      <c r="M1491" s="46">
        <f t="shared" si="127"/>
        <v>14.7</v>
      </c>
      <c r="N1491" s="46">
        <f t="shared" si="128"/>
        <v>91.3666763157894</v>
      </c>
      <c r="O1491" s="216">
        <v>10</v>
      </c>
      <c r="P1491" s="173"/>
      <c r="Q1491" s="58"/>
      <c r="R1491" s="58"/>
      <c r="S1491" s="31"/>
    </row>
    <row r="1492" spans="1:19">
      <c r="A1492" s="173" t="s">
        <v>1273</v>
      </c>
      <c r="B1492" s="47">
        <v>95.354</v>
      </c>
      <c r="C1492" s="46">
        <v>0</v>
      </c>
      <c r="D1492" s="46">
        <f t="shared" si="124"/>
        <v>19.0708</v>
      </c>
      <c r="E1492" s="47">
        <v>87.7094736842105</v>
      </c>
      <c r="F1492" s="46">
        <v>0</v>
      </c>
      <c r="G1492" s="46">
        <f t="shared" si="125"/>
        <v>43.8547368421052</v>
      </c>
      <c r="H1492" s="47">
        <v>89.56</v>
      </c>
      <c r="I1492" s="46">
        <v>4</v>
      </c>
      <c r="J1492" s="46">
        <f t="shared" si="126"/>
        <v>14.034</v>
      </c>
      <c r="K1492" s="46">
        <v>80</v>
      </c>
      <c r="L1492" s="46">
        <v>14</v>
      </c>
      <c r="M1492" s="46">
        <f t="shared" si="127"/>
        <v>14.1</v>
      </c>
      <c r="N1492" s="46">
        <f t="shared" si="128"/>
        <v>91.0595368421052</v>
      </c>
      <c r="O1492" s="216">
        <v>12</v>
      </c>
      <c r="P1492" s="173"/>
      <c r="Q1492" s="58"/>
      <c r="R1492" s="58"/>
      <c r="S1492" s="31"/>
    </row>
    <row r="1493" spans="1:19">
      <c r="A1493" s="173" t="s">
        <v>1274</v>
      </c>
      <c r="B1493" s="47">
        <v>92.96</v>
      </c>
      <c r="C1493" s="46">
        <v>0</v>
      </c>
      <c r="D1493" s="46">
        <f t="shared" si="124"/>
        <v>18.592</v>
      </c>
      <c r="E1493" s="47">
        <v>87.9578947368421</v>
      </c>
      <c r="F1493" s="46">
        <v>0</v>
      </c>
      <c r="G1493" s="46">
        <f t="shared" si="125"/>
        <v>43.9789473684211</v>
      </c>
      <c r="H1493" s="47">
        <v>89.9623333333333</v>
      </c>
      <c r="I1493" s="46">
        <v>4</v>
      </c>
      <c r="J1493" s="46">
        <f t="shared" si="126"/>
        <v>14.09435</v>
      </c>
      <c r="K1493" s="46">
        <v>80</v>
      </c>
      <c r="L1493" s="46">
        <v>4</v>
      </c>
      <c r="M1493" s="46">
        <f t="shared" si="127"/>
        <v>12.6</v>
      </c>
      <c r="N1493" s="46">
        <f t="shared" si="128"/>
        <v>89.265297368421</v>
      </c>
      <c r="O1493" s="216"/>
      <c r="P1493" s="173"/>
      <c r="Q1493" s="58"/>
      <c r="R1493" s="58"/>
      <c r="S1493" s="31"/>
    </row>
    <row r="1494" spans="1:19">
      <c r="A1494" s="215" t="s">
        <v>1275</v>
      </c>
      <c r="B1494" s="47">
        <v>89.298</v>
      </c>
      <c r="C1494" s="46">
        <v>0</v>
      </c>
      <c r="D1494" s="46">
        <f t="shared" si="124"/>
        <v>17.8596</v>
      </c>
      <c r="E1494" s="47">
        <v>81.3042105263158</v>
      </c>
      <c r="F1494" s="46">
        <v>0</v>
      </c>
      <c r="G1494" s="46">
        <f t="shared" si="125"/>
        <v>40.6521052631579</v>
      </c>
      <c r="H1494" s="47">
        <v>91.3196666666667</v>
      </c>
      <c r="I1494" s="46">
        <v>11</v>
      </c>
      <c r="J1494" s="46">
        <f t="shared" si="126"/>
        <v>15.34795</v>
      </c>
      <c r="K1494" s="46">
        <v>80</v>
      </c>
      <c r="L1494" s="46">
        <v>6</v>
      </c>
      <c r="M1494" s="46">
        <f t="shared" si="127"/>
        <v>12.9</v>
      </c>
      <c r="N1494" s="46">
        <f t="shared" si="128"/>
        <v>86.7596552631579</v>
      </c>
      <c r="O1494" s="216"/>
      <c r="P1494" s="173"/>
      <c r="Q1494" s="58"/>
      <c r="R1494" s="58"/>
      <c r="S1494" s="31"/>
    </row>
    <row r="1495" spans="1:19">
      <c r="A1495" s="173" t="s">
        <v>1276</v>
      </c>
      <c r="B1495" s="47">
        <v>88.504</v>
      </c>
      <c r="C1495" s="46">
        <v>0</v>
      </c>
      <c r="D1495" s="46">
        <f t="shared" si="124"/>
        <v>17.7008</v>
      </c>
      <c r="E1495" s="47">
        <v>84.8176470588235</v>
      </c>
      <c r="F1495" s="46">
        <v>0</v>
      </c>
      <c r="G1495" s="46">
        <f t="shared" si="125"/>
        <v>42.4088235294117</v>
      </c>
      <c r="H1495" s="47">
        <v>65.9826666666667</v>
      </c>
      <c r="I1495" s="46">
        <v>4</v>
      </c>
      <c r="J1495" s="46">
        <f t="shared" si="126"/>
        <v>10.4974</v>
      </c>
      <c r="K1495" s="46">
        <v>80</v>
      </c>
      <c r="L1495" s="46">
        <v>0</v>
      </c>
      <c r="M1495" s="46">
        <f t="shared" si="127"/>
        <v>12</v>
      </c>
      <c r="N1495" s="46">
        <f t="shared" si="128"/>
        <v>82.6070235294117</v>
      </c>
      <c r="O1495" s="216"/>
      <c r="P1495" s="173"/>
      <c r="Q1495" s="58"/>
      <c r="R1495" s="58"/>
      <c r="S1495" s="31"/>
    </row>
    <row r="1496" spans="1:19">
      <c r="A1496" s="31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</row>
    <row r="1497" spans="1:19">
      <c r="A1497" s="31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</row>
    <row r="1498" spans="1:19">
      <c r="A1498" s="23" t="s">
        <v>0</v>
      </c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31"/>
      <c r="S1498" s="31"/>
    </row>
    <row r="1499" spans="1:19">
      <c r="A1499" s="23" t="s">
        <v>1277</v>
      </c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31"/>
      <c r="S1499" s="31"/>
    </row>
    <row r="1500" spans="1:19">
      <c r="A1500" s="23" t="s">
        <v>2</v>
      </c>
      <c r="B1500" s="23" t="s">
        <v>3</v>
      </c>
      <c r="C1500" s="23"/>
      <c r="D1500" s="23"/>
      <c r="E1500" s="23" t="s">
        <v>4</v>
      </c>
      <c r="F1500" s="23"/>
      <c r="G1500" s="23"/>
      <c r="H1500" s="23" t="s">
        <v>5</v>
      </c>
      <c r="I1500" s="23"/>
      <c r="J1500" s="23"/>
      <c r="K1500" s="23" t="s">
        <v>6</v>
      </c>
      <c r="L1500" s="23"/>
      <c r="M1500" s="23"/>
      <c r="N1500" s="23" t="s">
        <v>7</v>
      </c>
      <c r="O1500" s="23" t="s">
        <v>8</v>
      </c>
      <c r="P1500" s="175" t="s">
        <v>203</v>
      </c>
      <c r="Q1500" s="189"/>
      <c r="R1500" s="190"/>
      <c r="S1500" s="191"/>
    </row>
    <row r="1501" spans="1:19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176"/>
      <c r="Q1501" s="183"/>
      <c r="R1501" s="183"/>
      <c r="S1501" s="183"/>
    </row>
    <row r="1502" spans="1:19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176"/>
      <c r="Q1502" s="185"/>
      <c r="R1502" s="185"/>
      <c r="S1502" s="185"/>
    </row>
    <row r="1503" spans="1:19">
      <c r="A1503" s="23"/>
      <c r="B1503" s="23" t="s">
        <v>12</v>
      </c>
      <c r="C1503" s="23" t="s">
        <v>13</v>
      </c>
      <c r="D1503" s="28">
        <v>0.2</v>
      </c>
      <c r="E1503" s="23" t="s">
        <v>14</v>
      </c>
      <c r="F1503" s="23" t="s">
        <v>15</v>
      </c>
      <c r="G1503" s="28">
        <v>0.5</v>
      </c>
      <c r="H1503" s="23" t="s">
        <v>12</v>
      </c>
      <c r="I1503" s="23" t="s">
        <v>13</v>
      </c>
      <c r="J1503" s="28">
        <v>0.15</v>
      </c>
      <c r="K1503" s="23" t="s">
        <v>12</v>
      </c>
      <c r="L1503" s="23" t="s">
        <v>13</v>
      </c>
      <c r="M1503" s="28">
        <v>0.15</v>
      </c>
      <c r="N1503" s="23"/>
      <c r="O1503" s="23"/>
      <c r="P1503" s="176"/>
      <c r="Q1503" s="187"/>
      <c r="R1503" s="187"/>
      <c r="S1503" s="187"/>
    </row>
    <row r="1504" spans="1:19">
      <c r="A1504" s="23"/>
      <c r="B1504" s="23"/>
      <c r="C1504" s="23"/>
      <c r="D1504" s="28"/>
      <c r="E1504" s="23"/>
      <c r="F1504" s="23" t="s">
        <v>9</v>
      </c>
      <c r="G1504" s="28"/>
      <c r="H1504" s="23"/>
      <c r="I1504" s="23"/>
      <c r="J1504" s="28"/>
      <c r="K1504" s="23"/>
      <c r="L1504" s="23"/>
      <c r="M1504" s="28"/>
      <c r="N1504" s="23"/>
      <c r="O1504" s="23"/>
      <c r="P1504" s="176"/>
      <c r="Q1504" s="183"/>
      <c r="R1504" s="183"/>
      <c r="S1504" s="183"/>
    </row>
    <row r="1505" spans="1:19">
      <c r="A1505" s="23"/>
      <c r="B1505" s="23">
        <v>80</v>
      </c>
      <c r="C1505" s="23" t="s">
        <v>18</v>
      </c>
      <c r="D1505" s="23" t="s">
        <v>19</v>
      </c>
      <c r="E1505" s="23" t="s">
        <v>20</v>
      </c>
      <c r="F1505" s="23" t="s">
        <v>18</v>
      </c>
      <c r="G1505" s="23" t="s">
        <v>19</v>
      </c>
      <c r="H1505" s="23" t="s">
        <v>20</v>
      </c>
      <c r="I1505" s="23" t="s">
        <v>18</v>
      </c>
      <c r="J1505" s="23" t="s">
        <v>19</v>
      </c>
      <c r="K1505" s="23">
        <v>80</v>
      </c>
      <c r="L1505" s="23" t="s">
        <v>21</v>
      </c>
      <c r="M1505" s="23" t="s">
        <v>19</v>
      </c>
      <c r="N1505" s="23"/>
      <c r="O1505" s="23"/>
      <c r="P1505" s="176"/>
      <c r="Q1505" s="185"/>
      <c r="R1505" s="185"/>
      <c r="S1505" s="185"/>
    </row>
    <row r="1506" spans="1:19">
      <c r="A1506" s="23"/>
      <c r="B1506" s="23" t="s">
        <v>10</v>
      </c>
      <c r="C1506" s="23"/>
      <c r="D1506" s="23"/>
      <c r="E1506" s="23"/>
      <c r="F1506" s="23"/>
      <c r="G1506" s="23"/>
      <c r="H1506" s="23"/>
      <c r="I1506" s="23"/>
      <c r="J1506" s="23"/>
      <c r="K1506" s="23" t="s">
        <v>10</v>
      </c>
      <c r="L1506" s="23"/>
      <c r="M1506" s="23"/>
      <c r="N1506" s="23"/>
      <c r="O1506" s="23"/>
      <c r="P1506" s="177"/>
      <c r="Q1506" s="187"/>
      <c r="R1506" s="187"/>
      <c r="S1506" s="187"/>
    </row>
    <row r="1507" spans="1:19">
      <c r="A1507" s="300" t="s">
        <v>1278</v>
      </c>
      <c r="B1507" s="47">
        <v>89.552</v>
      </c>
      <c r="C1507" s="218">
        <v>0</v>
      </c>
      <c r="D1507" s="46">
        <f>(B1507+C1507)*0.2</f>
        <v>17.9104</v>
      </c>
      <c r="E1507" s="47">
        <v>86.3173684210526</v>
      </c>
      <c r="F1507" s="218">
        <v>0</v>
      </c>
      <c r="G1507" s="46">
        <f>(E1507+F1507)*0.5</f>
        <v>43.1586842105263</v>
      </c>
      <c r="H1507" s="47">
        <v>89.1906666666667</v>
      </c>
      <c r="I1507" s="218">
        <v>4</v>
      </c>
      <c r="J1507" s="173">
        <f>(H1507+I1507)*0.15</f>
        <v>13.9786</v>
      </c>
      <c r="K1507" s="116">
        <v>80</v>
      </c>
      <c r="L1507" s="116">
        <v>1</v>
      </c>
      <c r="M1507" s="173">
        <f>(K1507+L1507)*0.15</f>
        <v>12.15</v>
      </c>
      <c r="N1507" s="173">
        <f>(D1507+G1507+J1507+M1507)</f>
        <v>87.1976842105263</v>
      </c>
      <c r="O1507" s="116"/>
      <c r="P1507" s="116"/>
      <c r="Q1507" s="58"/>
      <c r="R1507" s="58"/>
      <c r="S1507" s="58"/>
    </row>
    <row r="1508" spans="1:19">
      <c r="A1508" s="301" t="s">
        <v>1279</v>
      </c>
      <c r="B1508" s="47">
        <v>90.538</v>
      </c>
      <c r="C1508" s="218">
        <v>0</v>
      </c>
      <c r="D1508" s="46">
        <f t="shared" ref="D1508:D1553" si="129">(B1508+C1508)*0.2</f>
        <v>18.1076</v>
      </c>
      <c r="E1508" s="47">
        <v>89.4057894736842</v>
      </c>
      <c r="F1508" s="218">
        <v>0</v>
      </c>
      <c r="G1508" s="46">
        <f t="shared" ref="G1508:G1553" si="130">(E1508+F1508)*0.5</f>
        <v>44.7028947368421</v>
      </c>
      <c r="H1508" s="47">
        <v>88.8816666666667</v>
      </c>
      <c r="I1508" s="218">
        <v>5</v>
      </c>
      <c r="J1508" s="173">
        <f t="shared" ref="J1508:J1553" si="131">(H1508+I1508)*0.15</f>
        <v>14.08225</v>
      </c>
      <c r="K1508" s="116">
        <v>80</v>
      </c>
      <c r="L1508" s="116">
        <v>11</v>
      </c>
      <c r="M1508" s="173">
        <f t="shared" ref="M1508:M1553" si="132">(K1508+L1508)*0.15</f>
        <v>13.65</v>
      </c>
      <c r="N1508" s="173">
        <f t="shared" ref="N1508:N1553" si="133">(D1508+G1508+J1508+M1508)</f>
        <v>90.5427447368421</v>
      </c>
      <c r="O1508" s="116">
        <v>9</v>
      </c>
      <c r="P1508" s="116"/>
      <c r="Q1508" s="58"/>
      <c r="R1508" s="58"/>
      <c r="S1508" s="58"/>
    </row>
    <row r="1509" spans="1:19">
      <c r="A1509" s="300" t="s">
        <v>1280</v>
      </c>
      <c r="B1509" s="47">
        <v>93.716</v>
      </c>
      <c r="C1509" s="218">
        <v>6</v>
      </c>
      <c r="D1509" s="46">
        <f t="shared" si="129"/>
        <v>19.9432</v>
      </c>
      <c r="E1509" s="47">
        <v>89.7563157894737</v>
      </c>
      <c r="F1509" s="218">
        <v>0</v>
      </c>
      <c r="G1509" s="46">
        <f t="shared" si="130"/>
        <v>44.8781578947369</v>
      </c>
      <c r="H1509" s="47">
        <v>93.0386666666667</v>
      </c>
      <c r="I1509" s="218">
        <v>10</v>
      </c>
      <c r="J1509" s="173">
        <f t="shared" si="131"/>
        <v>15.4558</v>
      </c>
      <c r="K1509" s="116">
        <v>80</v>
      </c>
      <c r="L1509" s="116">
        <v>38.5</v>
      </c>
      <c r="M1509" s="173">
        <f t="shared" si="132"/>
        <v>17.775</v>
      </c>
      <c r="N1509" s="173">
        <f t="shared" si="133"/>
        <v>98.0521578947369</v>
      </c>
      <c r="O1509" s="116">
        <v>1</v>
      </c>
      <c r="P1509" s="116"/>
      <c r="Q1509" s="58"/>
      <c r="R1509" s="58"/>
      <c r="S1509" s="58"/>
    </row>
    <row r="1510" spans="1:19">
      <c r="A1510" s="300" t="s">
        <v>1281</v>
      </c>
      <c r="B1510" s="47">
        <v>85.938</v>
      </c>
      <c r="C1510" s="218">
        <v>0</v>
      </c>
      <c r="D1510" s="46">
        <f t="shared" si="129"/>
        <v>17.1876</v>
      </c>
      <c r="E1510" s="47">
        <v>86.2405263157895</v>
      </c>
      <c r="F1510" s="218">
        <v>0</v>
      </c>
      <c r="G1510" s="46">
        <f t="shared" si="130"/>
        <v>43.1202631578947</v>
      </c>
      <c r="H1510" s="47">
        <v>89.349</v>
      </c>
      <c r="I1510" s="218">
        <v>4</v>
      </c>
      <c r="J1510" s="173">
        <f t="shared" si="131"/>
        <v>14.00235</v>
      </c>
      <c r="K1510" s="116">
        <v>80</v>
      </c>
      <c r="L1510" s="116">
        <v>1</v>
      </c>
      <c r="M1510" s="173">
        <f t="shared" si="132"/>
        <v>12.15</v>
      </c>
      <c r="N1510" s="173">
        <f t="shared" si="133"/>
        <v>86.4602131578947</v>
      </c>
      <c r="O1510" s="116"/>
      <c r="P1510" s="116"/>
      <c r="Q1510" s="58"/>
      <c r="R1510" s="58"/>
      <c r="S1510" s="58"/>
    </row>
    <row r="1511" spans="1:19">
      <c r="A1511" s="300" t="s">
        <v>1282</v>
      </c>
      <c r="B1511" s="47">
        <v>87.578</v>
      </c>
      <c r="C1511" s="218">
        <v>0</v>
      </c>
      <c r="D1511" s="46">
        <f t="shared" si="129"/>
        <v>17.5156</v>
      </c>
      <c r="E1511" s="47">
        <v>85.7936842105263</v>
      </c>
      <c r="F1511" s="218">
        <v>0</v>
      </c>
      <c r="G1511" s="46">
        <f t="shared" si="130"/>
        <v>42.8968421052631</v>
      </c>
      <c r="H1511" s="47">
        <v>86.1743333333334</v>
      </c>
      <c r="I1511" s="218">
        <v>4</v>
      </c>
      <c r="J1511" s="173">
        <f t="shared" si="131"/>
        <v>13.52615</v>
      </c>
      <c r="K1511" s="116">
        <v>80</v>
      </c>
      <c r="L1511" s="116">
        <v>1</v>
      </c>
      <c r="M1511" s="173">
        <f t="shared" si="132"/>
        <v>12.15</v>
      </c>
      <c r="N1511" s="173">
        <f t="shared" si="133"/>
        <v>86.0885921052632</v>
      </c>
      <c r="O1511" s="116"/>
      <c r="P1511" s="116"/>
      <c r="Q1511" s="58"/>
      <c r="R1511" s="58"/>
      <c r="S1511" s="58"/>
    </row>
    <row r="1512" spans="1:19">
      <c r="A1512" s="300" t="s">
        <v>1283</v>
      </c>
      <c r="B1512" s="47">
        <v>93.662</v>
      </c>
      <c r="C1512" s="218">
        <v>0</v>
      </c>
      <c r="D1512" s="46">
        <f t="shared" si="129"/>
        <v>18.7324</v>
      </c>
      <c r="E1512" s="47">
        <v>90.27</v>
      </c>
      <c r="F1512" s="218">
        <v>0</v>
      </c>
      <c r="G1512" s="46">
        <f t="shared" si="130"/>
        <v>45.135</v>
      </c>
      <c r="H1512" s="47">
        <v>90.0013333333333</v>
      </c>
      <c r="I1512" s="218">
        <v>4</v>
      </c>
      <c r="J1512" s="173">
        <f t="shared" si="131"/>
        <v>14.1002</v>
      </c>
      <c r="K1512" s="116">
        <v>80</v>
      </c>
      <c r="L1512" s="116">
        <v>1</v>
      </c>
      <c r="M1512" s="173">
        <f t="shared" si="132"/>
        <v>12.15</v>
      </c>
      <c r="N1512" s="173">
        <f t="shared" si="133"/>
        <v>90.1176</v>
      </c>
      <c r="O1512" s="116">
        <v>13</v>
      </c>
      <c r="P1512" s="116"/>
      <c r="Q1512" s="58"/>
      <c r="R1512" s="58"/>
      <c r="S1512" s="58"/>
    </row>
    <row r="1513" spans="1:19">
      <c r="A1513" s="300" t="s">
        <v>1284</v>
      </c>
      <c r="B1513" s="47">
        <v>90.29</v>
      </c>
      <c r="C1513" s="218">
        <v>0</v>
      </c>
      <c r="D1513" s="46">
        <f t="shared" si="129"/>
        <v>18.058</v>
      </c>
      <c r="E1513" s="47">
        <v>85.78</v>
      </c>
      <c r="F1513" s="218">
        <v>0</v>
      </c>
      <c r="G1513" s="46">
        <f t="shared" si="130"/>
        <v>42.89</v>
      </c>
      <c r="H1513" s="47">
        <v>89.0133333333333</v>
      </c>
      <c r="I1513" s="218">
        <v>4</v>
      </c>
      <c r="J1513" s="173">
        <f t="shared" si="131"/>
        <v>13.952</v>
      </c>
      <c r="K1513" s="116">
        <v>80</v>
      </c>
      <c r="L1513" s="116">
        <v>18</v>
      </c>
      <c r="M1513" s="173">
        <f t="shared" si="132"/>
        <v>14.7</v>
      </c>
      <c r="N1513" s="173">
        <f t="shared" si="133"/>
        <v>89.6</v>
      </c>
      <c r="O1513" s="116">
        <v>19</v>
      </c>
      <c r="P1513" s="116"/>
      <c r="Q1513" s="58"/>
      <c r="R1513" s="58"/>
      <c r="S1513" s="58"/>
    </row>
    <row r="1514" spans="1:19">
      <c r="A1514" s="300" t="s">
        <v>1285</v>
      </c>
      <c r="B1514" s="47">
        <v>89.786</v>
      </c>
      <c r="C1514" s="218">
        <v>0</v>
      </c>
      <c r="D1514" s="46">
        <f t="shared" si="129"/>
        <v>17.9572</v>
      </c>
      <c r="E1514" s="47">
        <v>85.8947368421053</v>
      </c>
      <c r="F1514" s="218">
        <v>0</v>
      </c>
      <c r="G1514" s="46">
        <f t="shared" si="130"/>
        <v>42.9473684210527</v>
      </c>
      <c r="H1514" s="47">
        <v>85.5503333333333</v>
      </c>
      <c r="I1514" s="218">
        <v>4</v>
      </c>
      <c r="J1514" s="173">
        <f t="shared" si="131"/>
        <v>13.43255</v>
      </c>
      <c r="K1514" s="116">
        <v>80</v>
      </c>
      <c r="L1514" s="116">
        <v>1</v>
      </c>
      <c r="M1514" s="173">
        <f t="shared" si="132"/>
        <v>12.15</v>
      </c>
      <c r="N1514" s="173">
        <f t="shared" si="133"/>
        <v>86.4871184210527</v>
      </c>
      <c r="O1514" s="116"/>
      <c r="P1514" s="116"/>
      <c r="Q1514" s="58"/>
      <c r="R1514" s="58"/>
      <c r="S1514" s="58"/>
    </row>
    <row r="1515" spans="1:19">
      <c r="A1515" s="300" t="s">
        <v>1286</v>
      </c>
      <c r="B1515" s="47">
        <v>93.35</v>
      </c>
      <c r="C1515" s="218">
        <v>0</v>
      </c>
      <c r="D1515" s="46">
        <f t="shared" si="129"/>
        <v>18.67</v>
      </c>
      <c r="E1515" s="47">
        <v>88.9936842105263</v>
      </c>
      <c r="F1515" s="218">
        <v>0</v>
      </c>
      <c r="G1515" s="46">
        <f t="shared" si="130"/>
        <v>44.4968421052631</v>
      </c>
      <c r="H1515" s="47">
        <v>93.138</v>
      </c>
      <c r="I1515" s="218">
        <v>4</v>
      </c>
      <c r="J1515" s="173">
        <f t="shared" si="131"/>
        <v>14.5707</v>
      </c>
      <c r="K1515" s="116">
        <v>80</v>
      </c>
      <c r="L1515" s="116">
        <v>1</v>
      </c>
      <c r="M1515" s="173">
        <f t="shared" si="132"/>
        <v>12.15</v>
      </c>
      <c r="N1515" s="173">
        <f t="shared" si="133"/>
        <v>89.8875421052632</v>
      </c>
      <c r="O1515" s="116">
        <v>15</v>
      </c>
      <c r="P1515" s="219"/>
      <c r="Q1515" s="58"/>
      <c r="R1515" s="58"/>
      <c r="S1515" s="58"/>
    </row>
    <row r="1516" spans="1:19">
      <c r="A1516" s="300" t="s">
        <v>1287</v>
      </c>
      <c r="B1516" s="47">
        <v>59.192</v>
      </c>
      <c r="C1516" s="218">
        <v>0</v>
      </c>
      <c r="D1516" s="46">
        <f t="shared" si="129"/>
        <v>11.8384</v>
      </c>
      <c r="E1516" s="47">
        <v>71.1442105263158</v>
      </c>
      <c r="F1516" s="218">
        <v>0</v>
      </c>
      <c r="G1516" s="46">
        <f t="shared" si="130"/>
        <v>35.5721052631579</v>
      </c>
      <c r="H1516" s="47">
        <v>79.572</v>
      </c>
      <c r="I1516" s="218">
        <v>4</v>
      </c>
      <c r="J1516" s="173">
        <f t="shared" si="131"/>
        <v>12.5358</v>
      </c>
      <c r="K1516" s="116">
        <v>80</v>
      </c>
      <c r="L1516" s="116">
        <v>1</v>
      </c>
      <c r="M1516" s="173">
        <f t="shared" si="132"/>
        <v>12.15</v>
      </c>
      <c r="N1516" s="173">
        <f t="shared" si="133"/>
        <v>72.0963052631579</v>
      </c>
      <c r="O1516" s="116"/>
      <c r="P1516" s="116"/>
      <c r="Q1516" s="58"/>
      <c r="R1516" s="58"/>
      <c r="S1516" s="58"/>
    </row>
    <row r="1517" spans="1:19">
      <c r="A1517" s="300" t="s">
        <v>1288</v>
      </c>
      <c r="B1517" s="47">
        <v>93.378</v>
      </c>
      <c r="C1517" s="218">
        <v>0</v>
      </c>
      <c r="D1517" s="46">
        <f t="shared" si="129"/>
        <v>18.6756</v>
      </c>
      <c r="E1517" s="47">
        <v>88.6105263157895</v>
      </c>
      <c r="F1517" s="218">
        <v>0</v>
      </c>
      <c r="G1517" s="46">
        <f t="shared" si="130"/>
        <v>44.3052631578947</v>
      </c>
      <c r="H1517" s="47">
        <v>88.4886666666667</v>
      </c>
      <c r="I1517" s="218">
        <v>4</v>
      </c>
      <c r="J1517" s="173">
        <f t="shared" si="131"/>
        <v>13.8733</v>
      </c>
      <c r="K1517" s="116">
        <v>80</v>
      </c>
      <c r="L1517" s="116">
        <v>1</v>
      </c>
      <c r="M1517" s="173">
        <f t="shared" si="132"/>
        <v>12.15</v>
      </c>
      <c r="N1517" s="173">
        <f t="shared" si="133"/>
        <v>89.0041631578948</v>
      </c>
      <c r="O1517" s="116"/>
      <c r="P1517" s="116"/>
      <c r="Q1517" s="58"/>
      <c r="R1517" s="58"/>
      <c r="S1517" s="58"/>
    </row>
    <row r="1518" spans="1:19">
      <c r="A1518" s="301" t="s">
        <v>1289</v>
      </c>
      <c r="B1518" s="47">
        <v>90.412</v>
      </c>
      <c r="C1518" s="218">
        <v>0</v>
      </c>
      <c r="D1518" s="46">
        <f t="shared" si="129"/>
        <v>18.0824</v>
      </c>
      <c r="E1518" s="47">
        <v>87.6857894736842</v>
      </c>
      <c r="F1518" s="218">
        <v>0</v>
      </c>
      <c r="G1518" s="46">
        <f t="shared" si="130"/>
        <v>43.8428947368421</v>
      </c>
      <c r="H1518" s="47">
        <v>83.2333333333333</v>
      </c>
      <c r="I1518" s="218">
        <v>4</v>
      </c>
      <c r="J1518" s="173">
        <f t="shared" si="131"/>
        <v>13.085</v>
      </c>
      <c r="K1518" s="116">
        <v>80</v>
      </c>
      <c r="L1518" s="116">
        <v>12</v>
      </c>
      <c r="M1518" s="173">
        <f t="shared" si="132"/>
        <v>13.8</v>
      </c>
      <c r="N1518" s="173">
        <f t="shared" si="133"/>
        <v>88.8102947368421</v>
      </c>
      <c r="O1518" s="116"/>
      <c r="P1518" s="116"/>
      <c r="Q1518" s="58"/>
      <c r="R1518" s="58"/>
      <c r="S1518" s="58"/>
    </row>
    <row r="1519" spans="1:19">
      <c r="A1519" s="300" t="s">
        <v>1290</v>
      </c>
      <c r="B1519" s="47">
        <v>66.452</v>
      </c>
      <c r="C1519" s="218">
        <v>0</v>
      </c>
      <c r="D1519" s="46">
        <f t="shared" si="129"/>
        <v>13.2904</v>
      </c>
      <c r="E1519" s="47">
        <v>72.4852631578947</v>
      </c>
      <c r="F1519" s="218">
        <v>0</v>
      </c>
      <c r="G1519" s="46">
        <f t="shared" si="130"/>
        <v>36.2426315789474</v>
      </c>
      <c r="H1519" s="47">
        <v>75.6546666666667</v>
      </c>
      <c r="I1519" s="218">
        <v>4</v>
      </c>
      <c r="J1519" s="173">
        <f t="shared" si="131"/>
        <v>11.9482</v>
      </c>
      <c r="K1519" s="116">
        <v>80</v>
      </c>
      <c r="L1519" s="116">
        <v>1</v>
      </c>
      <c r="M1519" s="173">
        <f t="shared" si="132"/>
        <v>12.15</v>
      </c>
      <c r="N1519" s="173">
        <f t="shared" si="133"/>
        <v>73.6312315789474</v>
      </c>
      <c r="O1519" s="116"/>
      <c r="P1519" s="116"/>
      <c r="Q1519" s="58"/>
      <c r="R1519" s="58"/>
      <c r="S1519" s="58"/>
    </row>
    <row r="1520" spans="1:19">
      <c r="A1520" s="300" t="s">
        <v>1291</v>
      </c>
      <c r="B1520" s="47">
        <v>91.634</v>
      </c>
      <c r="C1520" s="218">
        <v>0</v>
      </c>
      <c r="D1520" s="46">
        <f t="shared" si="129"/>
        <v>18.3268</v>
      </c>
      <c r="E1520" s="47">
        <v>87.9152631578947</v>
      </c>
      <c r="F1520" s="218">
        <v>0</v>
      </c>
      <c r="G1520" s="46">
        <f t="shared" si="130"/>
        <v>43.9576315789473</v>
      </c>
      <c r="H1520" s="47">
        <v>92.363</v>
      </c>
      <c r="I1520" s="218">
        <v>4</v>
      </c>
      <c r="J1520" s="173">
        <f t="shared" si="131"/>
        <v>14.45445</v>
      </c>
      <c r="K1520" s="116">
        <v>80</v>
      </c>
      <c r="L1520" s="116">
        <v>1</v>
      </c>
      <c r="M1520" s="173">
        <f t="shared" si="132"/>
        <v>12.15</v>
      </c>
      <c r="N1520" s="173">
        <f t="shared" si="133"/>
        <v>88.8888815789473</v>
      </c>
      <c r="O1520" s="116"/>
      <c r="P1520" s="116"/>
      <c r="Q1520" s="58"/>
      <c r="R1520" s="58"/>
      <c r="S1520" s="58"/>
    </row>
    <row r="1521" spans="1:19">
      <c r="A1521" s="301" t="s">
        <v>1292</v>
      </c>
      <c r="B1521" s="47">
        <v>89.218</v>
      </c>
      <c r="C1521" s="218">
        <v>0</v>
      </c>
      <c r="D1521" s="46">
        <f t="shared" si="129"/>
        <v>17.8436</v>
      </c>
      <c r="E1521" s="47">
        <v>88.4752631578947</v>
      </c>
      <c r="F1521" s="218">
        <v>0</v>
      </c>
      <c r="G1521" s="46">
        <f t="shared" si="130"/>
        <v>44.2376315789474</v>
      </c>
      <c r="H1521" s="47">
        <v>84.29</v>
      </c>
      <c r="I1521" s="218">
        <v>4</v>
      </c>
      <c r="J1521" s="173">
        <f t="shared" si="131"/>
        <v>13.2435</v>
      </c>
      <c r="K1521" s="116">
        <v>80</v>
      </c>
      <c r="L1521" s="116">
        <v>22</v>
      </c>
      <c r="M1521" s="173">
        <f t="shared" si="132"/>
        <v>15.3</v>
      </c>
      <c r="N1521" s="173">
        <f t="shared" si="133"/>
        <v>90.6247315789473</v>
      </c>
      <c r="O1521" s="116">
        <v>8</v>
      </c>
      <c r="P1521" s="219"/>
      <c r="Q1521" s="58"/>
      <c r="R1521" s="58"/>
      <c r="S1521" s="58"/>
    </row>
    <row r="1522" spans="1:19">
      <c r="A1522" s="300" t="s">
        <v>1293</v>
      </c>
      <c r="B1522" s="47">
        <v>87.744</v>
      </c>
      <c r="C1522" s="218">
        <v>0</v>
      </c>
      <c r="D1522" s="46">
        <f t="shared" si="129"/>
        <v>17.5488</v>
      </c>
      <c r="E1522" s="47">
        <v>86.6021052631579</v>
      </c>
      <c r="F1522" s="218">
        <v>0</v>
      </c>
      <c r="G1522" s="46">
        <f t="shared" si="130"/>
        <v>43.3010526315789</v>
      </c>
      <c r="H1522" s="47">
        <v>90.245</v>
      </c>
      <c r="I1522" s="218">
        <v>4</v>
      </c>
      <c r="J1522" s="173">
        <f t="shared" si="131"/>
        <v>14.13675</v>
      </c>
      <c r="K1522" s="116">
        <v>80</v>
      </c>
      <c r="L1522" s="116">
        <v>1</v>
      </c>
      <c r="M1522" s="173">
        <f t="shared" si="132"/>
        <v>12.15</v>
      </c>
      <c r="N1522" s="173">
        <f t="shared" si="133"/>
        <v>87.136602631579</v>
      </c>
      <c r="O1522" s="116"/>
      <c r="P1522" s="116"/>
      <c r="Q1522" s="58"/>
      <c r="R1522" s="58"/>
      <c r="S1522" s="58"/>
    </row>
    <row r="1523" spans="1:19">
      <c r="A1523" s="300" t="s">
        <v>1294</v>
      </c>
      <c r="B1523" s="47">
        <v>92.772</v>
      </c>
      <c r="C1523" s="218">
        <v>0</v>
      </c>
      <c r="D1523" s="46">
        <f t="shared" si="129"/>
        <v>18.5544</v>
      </c>
      <c r="E1523" s="47">
        <v>84.6968421052632</v>
      </c>
      <c r="F1523" s="218">
        <v>0</v>
      </c>
      <c r="G1523" s="46">
        <f t="shared" si="130"/>
        <v>42.3484210526316</v>
      </c>
      <c r="H1523" s="47">
        <v>91.5543333333333</v>
      </c>
      <c r="I1523" s="218">
        <v>5</v>
      </c>
      <c r="J1523" s="173">
        <f t="shared" si="131"/>
        <v>14.48315</v>
      </c>
      <c r="K1523" s="116">
        <v>80</v>
      </c>
      <c r="L1523" s="116">
        <v>20</v>
      </c>
      <c r="M1523" s="173">
        <f t="shared" si="132"/>
        <v>15</v>
      </c>
      <c r="N1523" s="173">
        <f t="shared" si="133"/>
        <v>90.3859710526316</v>
      </c>
      <c r="O1523" s="116">
        <v>11</v>
      </c>
      <c r="P1523" s="116"/>
      <c r="Q1523" s="58"/>
      <c r="R1523" s="58"/>
      <c r="S1523" s="58"/>
    </row>
    <row r="1524" spans="1:19">
      <c r="A1524" s="300" t="s">
        <v>1295</v>
      </c>
      <c r="B1524" s="47">
        <v>82.084</v>
      </c>
      <c r="C1524" s="218">
        <v>0</v>
      </c>
      <c r="D1524" s="46">
        <f t="shared" si="129"/>
        <v>16.4168</v>
      </c>
      <c r="E1524" s="47">
        <v>84.4352631578947</v>
      </c>
      <c r="F1524" s="218">
        <v>0</v>
      </c>
      <c r="G1524" s="46">
        <f t="shared" si="130"/>
        <v>42.2176315789473</v>
      </c>
      <c r="H1524" s="47">
        <v>85.4273333333333</v>
      </c>
      <c r="I1524" s="218">
        <v>4</v>
      </c>
      <c r="J1524" s="173">
        <f t="shared" si="131"/>
        <v>13.4141</v>
      </c>
      <c r="K1524" s="116">
        <v>80</v>
      </c>
      <c r="L1524" s="116">
        <v>1</v>
      </c>
      <c r="M1524" s="173">
        <f t="shared" si="132"/>
        <v>12.15</v>
      </c>
      <c r="N1524" s="173">
        <f t="shared" si="133"/>
        <v>84.1985315789474</v>
      </c>
      <c r="O1524" s="116"/>
      <c r="P1524" s="116"/>
      <c r="Q1524" s="58"/>
      <c r="R1524" s="58"/>
      <c r="S1524" s="58"/>
    </row>
    <row r="1525" spans="1:19">
      <c r="A1525" s="301" t="s">
        <v>1296</v>
      </c>
      <c r="B1525" s="47">
        <v>89.114</v>
      </c>
      <c r="C1525" s="218">
        <v>0</v>
      </c>
      <c r="D1525" s="46">
        <f t="shared" si="129"/>
        <v>17.8228</v>
      </c>
      <c r="E1525" s="47">
        <v>87.0884210526316</v>
      </c>
      <c r="F1525" s="218">
        <v>0</v>
      </c>
      <c r="G1525" s="46">
        <f t="shared" si="130"/>
        <v>43.5442105263158</v>
      </c>
      <c r="H1525" s="47">
        <v>88.882</v>
      </c>
      <c r="I1525" s="218">
        <v>4</v>
      </c>
      <c r="J1525" s="173">
        <f t="shared" si="131"/>
        <v>13.9323</v>
      </c>
      <c r="K1525" s="116">
        <v>80</v>
      </c>
      <c r="L1525" s="116">
        <v>16</v>
      </c>
      <c r="M1525" s="173">
        <f t="shared" si="132"/>
        <v>14.4</v>
      </c>
      <c r="N1525" s="173">
        <f t="shared" si="133"/>
        <v>89.6993105263158</v>
      </c>
      <c r="O1525" s="116">
        <v>18</v>
      </c>
      <c r="P1525" s="116"/>
      <c r="Q1525" s="58"/>
      <c r="R1525" s="58"/>
      <c r="S1525" s="58"/>
    </row>
    <row r="1526" spans="1:19">
      <c r="A1526" s="300" t="s">
        <v>1297</v>
      </c>
      <c r="B1526" s="47">
        <v>90.294</v>
      </c>
      <c r="C1526" s="218">
        <v>0</v>
      </c>
      <c r="D1526" s="46">
        <f t="shared" si="129"/>
        <v>18.0588</v>
      </c>
      <c r="E1526" s="47">
        <v>86.4142105263158</v>
      </c>
      <c r="F1526" s="218">
        <v>0</v>
      </c>
      <c r="G1526" s="46">
        <f t="shared" si="130"/>
        <v>43.2071052631579</v>
      </c>
      <c r="H1526" s="47">
        <v>91.6376666666667</v>
      </c>
      <c r="I1526" s="218">
        <v>4</v>
      </c>
      <c r="J1526" s="173">
        <f t="shared" si="131"/>
        <v>14.34565</v>
      </c>
      <c r="K1526" s="116">
        <v>80</v>
      </c>
      <c r="L1526" s="116">
        <v>16</v>
      </c>
      <c r="M1526" s="173">
        <f t="shared" si="132"/>
        <v>14.4</v>
      </c>
      <c r="N1526" s="173">
        <f t="shared" si="133"/>
        <v>90.0115552631579</v>
      </c>
      <c r="O1526" s="116">
        <v>14</v>
      </c>
      <c r="P1526" s="116"/>
      <c r="Q1526" s="58"/>
      <c r="R1526" s="58"/>
      <c r="S1526" s="58"/>
    </row>
    <row r="1527" spans="1:19">
      <c r="A1527" s="300" t="s">
        <v>1298</v>
      </c>
      <c r="B1527" s="47">
        <v>88.274</v>
      </c>
      <c r="C1527" s="218">
        <v>0</v>
      </c>
      <c r="D1527" s="46">
        <f t="shared" si="129"/>
        <v>17.6548</v>
      </c>
      <c r="E1527" s="47">
        <v>86.4326315789474</v>
      </c>
      <c r="F1527" s="218">
        <v>0</v>
      </c>
      <c r="G1527" s="46">
        <f t="shared" si="130"/>
        <v>43.2163157894737</v>
      </c>
      <c r="H1527" s="47">
        <v>87.4556666666667</v>
      </c>
      <c r="I1527" s="218">
        <v>4</v>
      </c>
      <c r="J1527" s="173">
        <f t="shared" si="131"/>
        <v>13.71835</v>
      </c>
      <c r="K1527" s="116">
        <v>80</v>
      </c>
      <c r="L1527" s="116">
        <v>1</v>
      </c>
      <c r="M1527" s="173">
        <f t="shared" si="132"/>
        <v>12.15</v>
      </c>
      <c r="N1527" s="173">
        <f t="shared" si="133"/>
        <v>86.7394657894737</v>
      </c>
      <c r="O1527" s="116"/>
      <c r="P1527" s="116"/>
      <c r="Q1527" s="58"/>
      <c r="R1527" s="58"/>
      <c r="S1527" s="58"/>
    </row>
    <row r="1528" spans="1:19">
      <c r="A1528" s="300" t="s">
        <v>1299</v>
      </c>
      <c r="B1528" s="47">
        <v>92.072</v>
      </c>
      <c r="C1528" s="218">
        <v>0</v>
      </c>
      <c r="D1528" s="46">
        <f t="shared" si="129"/>
        <v>18.4144</v>
      </c>
      <c r="E1528" s="47">
        <v>90.7652631578947</v>
      </c>
      <c r="F1528" s="218">
        <v>0</v>
      </c>
      <c r="G1528" s="46">
        <f t="shared" si="130"/>
        <v>45.3826315789473</v>
      </c>
      <c r="H1528" s="47">
        <v>88.585</v>
      </c>
      <c r="I1528" s="218">
        <v>4</v>
      </c>
      <c r="J1528" s="173">
        <f t="shared" si="131"/>
        <v>13.88775</v>
      </c>
      <c r="K1528" s="116">
        <v>80</v>
      </c>
      <c r="L1528" s="116">
        <v>1</v>
      </c>
      <c r="M1528" s="173">
        <f t="shared" si="132"/>
        <v>12.15</v>
      </c>
      <c r="N1528" s="173">
        <f t="shared" si="133"/>
        <v>89.8347815789474</v>
      </c>
      <c r="O1528" s="116">
        <v>17</v>
      </c>
      <c r="P1528" s="116"/>
      <c r="Q1528" s="58"/>
      <c r="R1528" s="58"/>
      <c r="S1528" s="58"/>
    </row>
    <row r="1529" spans="1:19">
      <c r="A1529" s="300" t="s">
        <v>1300</v>
      </c>
      <c r="B1529" s="47">
        <v>62.248</v>
      </c>
      <c r="C1529" s="218">
        <v>0</v>
      </c>
      <c r="D1529" s="46">
        <f t="shared" si="129"/>
        <v>12.4496</v>
      </c>
      <c r="E1529" s="47">
        <v>82.1694736842105</v>
      </c>
      <c r="F1529" s="218">
        <v>0</v>
      </c>
      <c r="G1529" s="46">
        <f t="shared" si="130"/>
        <v>41.0847368421053</v>
      </c>
      <c r="H1529" s="47">
        <v>85.6186666666667</v>
      </c>
      <c r="I1529" s="218">
        <v>4</v>
      </c>
      <c r="J1529" s="173">
        <f t="shared" si="131"/>
        <v>13.4428</v>
      </c>
      <c r="K1529" s="116">
        <v>80</v>
      </c>
      <c r="L1529" s="116">
        <v>1</v>
      </c>
      <c r="M1529" s="173">
        <f t="shared" si="132"/>
        <v>12.15</v>
      </c>
      <c r="N1529" s="173">
        <f t="shared" si="133"/>
        <v>79.1271368421053</v>
      </c>
      <c r="O1529" s="116"/>
      <c r="P1529" s="116"/>
      <c r="Q1529" s="58"/>
      <c r="R1529" s="58"/>
      <c r="S1529" s="58"/>
    </row>
    <row r="1530" spans="1:19">
      <c r="A1530" s="300" t="s">
        <v>1301</v>
      </c>
      <c r="B1530" s="47">
        <v>86.99</v>
      </c>
      <c r="C1530" s="218">
        <v>3</v>
      </c>
      <c r="D1530" s="46">
        <f t="shared" si="129"/>
        <v>17.998</v>
      </c>
      <c r="E1530" s="47">
        <v>86.1057894736842</v>
      </c>
      <c r="F1530" s="218">
        <v>0</v>
      </c>
      <c r="G1530" s="46">
        <f t="shared" si="130"/>
        <v>43.0528947368421</v>
      </c>
      <c r="H1530" s="47">
        <v>89.9303333333333</v>
      </c>
      <c r="I1530" s="218">
        <v>5</v>
      </c>
      <c r="J1530" s="173">
        <f t="shared" si="131"/>
        <v>14.23955</v>
      </c>
      <c r="K1530" s="116">
        <v>80</v>
      </c>
      <c r="L1530" s="116">
        <v>17</v>
      </c>
      <c r="M1530" s="173">
        <f t="shared" si="132"/>
        <v>14.55</v>
      </c>
      <c r="N1530" s="173">
        <f t="shared" si="133"/>
        <v>89.8404447368421</v>
      </c>
      <c r="O1530" s="116">
        <v>16</v>
      </c>
      <c r="P1530" s="116"/>
      <c r="Q1530" s="58"/>
      <c r="R1530" s="58"/>
      <c r="S1530" s="58"/>
    </row>
    <row r="1531" spans="1:19">
      <c r="A1531" s="300" t="s">
        <v>1302</v>
      </c>
      <c r="B1531" s="47">
        <v>86.422</v>
      </c>
      <c r="C1531" s="218">
        <v>0</v>
      </c>
      <c r="D1531" s="46">
        <f t="shared" si="129"/>
        <v>17.2844</v>
      </c>
      <c r="E1531" s="47">
        <v>84.5931578947368</v>
      </c>
      <c r="F1531" s="218">
        <v>0</v>
      </c>
      <c r="G1531" s="46">
        <f t="shared" si="130"/>
        <v>42.2965789473684</v>
      </c>
      <c r="H1531" s="47">
        <v>86.1016666666667</v>
      </c>
      <c r="I1531" s="218">
        <v>4</v>
      </c>
      <c r="J1531" s="173">
        <f t="shared" si="131"/>
        <v>13.51525</v>
      </c>
      <c r="K1531" s="116">
        <v>80</v>
      </c>
      <c r="L1531" s="116">
        <v>1</v>
      </c>
      <c r="M1531" s="173">
        <f t="shared" si="132"/>
        <v>12.15</v>
      </c>
      <c r="N1531" s="173">
        <f t="shared" si="133"/>
        <v>85.2462289473684</v>
      </c>
      <c r="O1531" s="116"/>
      <c r="P1531" s="116"/>
      <c r="Q1531" s="58"/>
      <c r="R1531" s="58"/>
      <c r="S1531" s="58"/>
    </row>
    <row r="1532" spans="1:19">
      <c r="A1532" s="300" t="s">
        <v>1303</v>
      </c>
      <c r="B1532" s="47">
        <v>86.248</v>
      </c>
      <c r="C1532" s="218">
        <v>0</v>
      </c>
      <c r="D1532" s="46">
        <f t="shared" si="129"/>
        <v>17.2496</v>
      </c>
      <c r="E1532" s="47">
        <v>83.6757894736842</v>
      </c>
      <c r="F1532" s="218">
        <v>0</v>
      </c>
      <c r="G1532" s="46">
        <f t="shared" si="130"/>
        <v>41.8378947368421</v>
      </c>
      <c r="H1532" s="47">
        <v>91.3506666666667</v>
      </c>
      <c r="I1532" s="218">
        <v>4</v>
      </c>
      <c r="J1532" s="173">
        <f t="shared" si="131"/>
        <v>14.3026</v>
      </c>
      <c r="K1532" s="116">
        <v>80</v>
      </c>
      <c r="L1532" s="116">
        <v>1</v>
      </c>
      <c r="M1532" s="173">
        <f t="shared" si="132"/>
        <v>12.15</v>
      </c>
      <c r="N1532" s="173">
        <f t="shared" si="133"/>
        <v>85.5400947368421</v>
      </c>
      <c r="O1532" s="116"/>
      <c r="P1532" s="116"/>
      <c r="Q1532" s="58"/>
      <c r="R1532" s="58"/>
      <c r="S1532" s="58"/>
    </row>
    <row r="1533" spans="1:19">
      <c r="A1533" s="300" t="s">
        <v>1304</v>
      </c>
      <c r="B1533" s="47">
        <v>85.552</v>
      </c>
      <c r="C1533" s="218">
        <v>0</v>
      </c>
      <c r="D1533" s="46">
        <f t="shared" si="129"/>
        <v>17.1104</v>
      </c>
      <c r="E1533" s="47">
        <v>82.1573684210526</v>
      </c>
      <c r="F1533" s="218">
        <v>0</v>
      </c>
      <c r="G1533" s="46">
        <f t="shared" si="130"/>
        <v>41.0786842105263</v>
      </c>
      <c r="H1533" s="47">
        <v>91.434</v>
      </c>
      <c r="I1533" s="218">
        <v>4</v>
      </c>
      <c r="J1533" s="173">
        <f t="shared" si="131"/>
        <v>14.3151</v>
      </c>
      <c r="K1533" s="116">
        <v>80</v>
      </c>
      <c r="L1533" s="116">
        <v>25</v>
      </c>
      <c r="M1533" s="173">
        <f t="shared" si="132"/>
        <v>15.75</v>
      </c>
      <c r="N1533" s="173">
        <f t="shared" si="133"/>
        <v>88.2541842105263</v>
      </c>
      <c r="O1533" s="116"/>
      <c r="P1533" s="116"/>
      <c r="Q1533" s="58"/>
      <c r="R1533" s="58"/>
      <c r="S1533" s="58"/>
    </row>
    <row r="1534" spans="1:19">
      <c r="A1534" s="300" t="s">
        <v>1305</v>
      </c>
      <c r="B1534" s="47">
        <v>91.08</v>
      </c>
      <c r="C1534" s="218">
        <v>0</v>
      </c>
      <c r="D1534" s="46">
        <f t="shared" si="129"/>
        <v>18.216</v>
      </c>
      <c r="E1534" s="47">
        <v>88.7915789473684</v>
      </c>
      <c r="F1534" s="218">
        <v>0</v>
      </c>
      <c r="G1534" s="46">
        <f t="shared" si="130"/>
        <v>44.3957894736842</v>
      </c>
      <c r="H1534" s="47">
        <v>91.3086666666667</v>
      </c>
      <c r="I1534" s="218">
        <v>5</v>
      </c>
      <c r="J1534" s="173">
        <f t="shared" si="131"/>
        <v>14.4463</v>
      </c>
      <c r="K1534" s="116">
        <v>80</v>
      </c>
      <c r="L1534" s="116">
        <v>24</v>
      </c>
      <c r="M1534" s="173">
        <f t="shared" si="132"/>
        <v>15.6</v>
      </c>
      <c r="N1534" s="173">
        <f t="shared" si="133"/>
        <v>92.6580894736842</v>
      </c>
      <c r="O1534" s="116">
        <v>5</v>
      </c>
      <c r="P1534" s="116"/>
      <c r="Q1534" s="58"/>
      <c r="R1534" s="58"/>
      <c r="S1534" s="58"/>
    </row>
    <row r="1535" spans="1:19">
      <c r="A1535" s="300" t="s">
        <v>1306</v>
      </c>
      <c r="B1535" s="47">
        <v>80.552</v>
      </c>
      <c r="C1535" s="218">
        <v>0</v>
      </c>
      <c r="D1535" s="46">
        <f t="shared" si="129"/>
        <v>16.1104</v>
      </c>
      <c r="E1535" s="47">
        <v>82.2763157894737</v>
      </c>
      <c r="F1535" s="218">
        <v>0</v>
      </c>
      <c r="G1535" s="46">
        <f t="shared" si="130"/>
        <v>41.1381578947368</v>
      </c>
      <c r="H1535" s="47">
        <v>86.5563333333333</v>
      </c>
      <c r="I1535" s="218">
        <v>4</v>
      </c>
      <c r="J1535" s="173">
        <f t="shared" si="131"/>
        <v>13.58345</v>
      </c>
      <c r="K1535" s="116">
        <v>80</v>
      </c>
      <c r="L1535" s="116">
        <v>1</v>
      </c>
      <c r="M1535" s="173">
        <f t="shared" si="132"/>
        <v>12.15</v>
      </c>
      <c r="N1535" s="173">
        <f t="shared" si="133"/>
        <v>82.9820078947369</v>
      </c>
      <c r="O1535" s="116"/>
      <c r="P1535" s="116"/>
      <c r="Q1535" s="58"/>
      <c r="R1535" s="58"/>
      <c r="S1535" s="58"/>
    </row>
    <row r="1536" spans="1:19">
      <c r="A1536" s="300" t="s">
        <v>1307</v>
      </c>
      <c r="B1536" s="47">
        <v>89.914</v>
      </c>
      <c r="C1536" s="218">
        <v>0</v>
      </c>
      <c r="D1536" s="46">
        <f t="shared" si="129"/>
        <v>17.9828</v>
      </c>
      <c r="E1536" s="47">
        <v>88.2752631578947</v>
      </c>
      <c r="F1536" s="218">
        <v>0</v>
      </c>
      <c r="G1536" s="46">
        <f t="shared" si="130"/>
        <v>44.1376315789473</v>
      </c>
      <c r="H1536" s="47">
        <v>88.1126666666667</v>
      </c>
      <c r="I1536" s="218">
        <v>4</v>
      </c>
      <c r="J1536" s="173">
        <f t="shared" si="131"/>
        <v>13.8169</v>
      </c>
      <c r="K1536" s="116">
        <v>80</v>
      </c>
      <c r="L1536" s="116">
        <v>5</v>
      </c>
      <c r="M1536" s="173">
        <f t="shared" si="132"/>
        <v>12.75</v>
      </c>
      <c r="N1536" s="173">
        <f t="shared" si="133"/>
        <v>88.6873315789474</v>
      </c>
      <c r="O1536" s="116"/>
      <c r="P1536" s="116"/>
      <c r="Q1536" s="58"/>
      <c r="R1536" s="58"/>
      <c r="S1536" s="58"/>
    </row>
    <row r="1537" spans="1:19">
      <c r="A1537" s="300" t="s">
        <v>1308</v>
      </c>
      <c r="B1537" s="47">
        <v>92.046</v>
      </c>
      <c r="C1537" s="218">
        <v>0</v>
      </c>
      <c r="D1537" s="46">
        <f t="shared" si="129"/>
        <v>18.4092</v>
      </c>
      <c r="E1537" s="47">
        <v>88.6</v>
      </c>
      <c r="F1537" s="218">
        <v>0</v>
      </c>
      <c r="G1537" s="46">
        <f t="shared" si="130"/>
        <v>44.3</v>
      </c>
      <c r="H1537" s="47">
        <v>92.0843333333333</v>
      </c>
      <c r="I1537" s="218">
        <v>5</v>
      </c>
      <c r="J1537" s="173">
        <f t="shared" si="131"/>
        <v>14.56265</v>
      </c>
      <c r="K1537" s="116">
        <v>80</v>
      </c>
      <c r="L1537" s="116">
        <v>31</v>
      </c>
      <c r="M1537" s="173">
        <f t="shared" si="132"/>
        <v>16.65</v>
      </c>
      <c r="N1537" s="173">
        <f t="shared" si="133"/>
        <v>93.92185</v>
      </c>
      <c r="O1537" s="116">
        <v>2</v>
      </c>
      <c r="P1537" s="116"/>
      <c r="Q1537" s="58"/>
      <c r="R1537" s="58"/>
      <c r="S1537" s="58"/>
    </row>
    <row r="1538" spans="1:19">
      <c r="A1538" s="300" t="s">
        <v>1309</v>
      </c>
      <c r="B1538" s="47">
        <v>94.4</v>
      </c>
      <c r="C1538" s="218">
        <v>0</v>
      </c>
      <c r="D1538" s="46">
        <f t="shared" si="129"/>
        <v>18.88</v>
      </c>
      <c r="E1538" s="47">
        <v>89.58</v>
      </c>
      <c r="F1538" s="218">
        <v>0</v>
      </c>
      <c r="G1538" s="46">
        <f t="shared" si="130"/>
        <v>44.79</v>
      </c>
      <c r="H1538" s="47">
        <v>89.487</v>
      </c>
      <c r="I1538" s="218">
        <v>4</v>
      </c>
      <c r="J1538" s="173">
        <f t="shared" si="131"/>
        <v>14.02305</v>
      </c>
      <c r="K1538" s="116">
        <v>80</v>
      </c>
      <c r="L1538" s="116">
        <v>17</v>
      </c>
      <c r="M1538" s="173">
        <f t="shared" si="132"/>
        <v>14.55</v>
      </c>
      <c r="N1538" s="173">
        <f t="shared" si="133"/>
        <v>92.24305</v>
      </c>
      <c r="O1538" s="116">
        <v>6</v>
      </c>
      <c r="P1538" s="116"/>
      <c r="Q1538" s="58"/>
      <c r="R1538" s="58"/>
      <c r="S1538" s="58"/>
    </row>
    <row r="1539" spans="1:19">
      <c r="A1539" s="300" t="s">
        <v>1310</v>
      </c>
      <c r="B1539" s="47">
        <v>80.788</v>
      </c>
      <c r="C1539" s="218">
        <v>0</v>
      </c>
      <c r="D1539" s="46">
        <f t="shared" si="129"/>
        <v>16.1576</v>
      </c>
      <c r="E1539" s="47">
        <v>83.3247368421053</v>
      </c>
      <c r="F1539" s="218">
        <v>0</v>
      </c>
      <c r="G1539" s="46">
        <f t="shared" si="130"/>
        <v>41.6623684210526</v>
      </c>
      <c r="H1539" s="47">
        <v>88.2613333333333</v>
      </c>
      <c r="I1539" s="218">
        <v>4</v>
      </c>
      <c r="J1539" s="173">
        <f t="shared" si="131"/>
        <v>13.8392</v>
      </c>
      <c r="K1539" s="116">
        <v>80</v>
      </c>
      <c r="L1539" s="116">
        <v>1</v>
      </c>
      <c r="M1539" s="173">
        <f t="shared" si="132"/>
        <v>12.15</v>
      </c>
      <c r="N1539" s="173">
        <f t="shared" si="133"/>
        <v>83.8091684210526</v>
      </c>
      <c r="O1539" s="116"/>
      <c r="P1539" s="116"/>
      <c r="Q1539" s="58"/>
      <c r="R1539" s="58"/>
      <c r="S1539" s="58"/>
    </row>
    <row r="1540" spans="1:19">
      <c r="A1540" s="300" t="s">
        <v>1311</v>
      </c>
      <c r="B1540" s="47">
        <v>90.378</v>
      </c>
      <c r="C1540" s="218">
        <v>0</v>
      </c>
      <c r="D1540" s="46">
        <f t="shared" si="129"/>
        <v>18.0756</v>
      </c>
      <c r="E1540" s="47">
        <v>87.3147368421052</v>
      </c>
      <c r="F1540" s="218">
        <v>0</v>
      </c>
      <c r="G1540" s="46">
        <f t="shared" si="130"/>
        <v>43.6573684210526</v>
      </c>
      <c r="H1540" s="47">
        <v>90.9423333333334</v>
      </c>
      <c r="I1540" s="218">
        <v>4</v>
      </c>
      <c r="J1540" s="173">
        <f t="shared" si="131"/>
        <v>14.24135</v>
      </c>
      <c r="K1540" s="116">
        <v>80</v>
      </c>
      <c r="L1540" s="116">
        <v>22</v>
      </c>
      <c r="M1540" s="173">
        <f t="shared" si="132"/>
        <v>15.3</v>
      </c>
      <c r="N1540" s="173">
        <f t="shared" si="133"/>
        <v>91.2743184210526</v>
      </c>
      <c r="O1540" s="116">
        <v>7</v>
      </c>
      <c r="P1540" s="116"/>
      <c r="Q1540" s="58"/>
      <c r="R1540" s="58"/>
      <c r="S1540" s="58"/>
    </row>
    <row r="1541" spans="1:19">
      <c r="A1541" s="300" t="s">
        <v>1312</v>
      </c>
      <c r="B1541" s="47">
        <v>87.324</v>
      </c>
      <c r="C1541" s="218">
        <v>4</v>
      </c>
      <c r="D1541" s="46">
        <f t="shared" si="129"/>
        <v>18.2648</v>
      </c>
      <c r="E1541" s="47">
        <v>88.9521052631579</v>
      </c>
      <c r="F1541" s="218">
        <v>0</v>
      </c>
      <c r="G1541" s="46">
        <f t="shared" si="130"/>
        <v>44.476052631579</v>
      </c>
      <c r="H1541" s="47">
        <v>89.5036666666667</v>
      </c>
      <c r="I1541" s="218">
        <v>7</v>
      </c>
      <c r="J1541" s="173">
        <f t="shared" si="131"/>
        <v>14.47555</v>
      </c>
      <c r="K1541" s="116">
        <v>80</v>
      </c>
      <c r="L1541" s="116">
        <v>31</v>
      </c>
      <c r="M1541" s="173">
        <f t="shared" si="132"/>
        <v>16.65</v>
      </c>
      <c r="N1541" s="173">
        <f t="shared" si="133"/>
        <v>93.8664026315789</v>
      </c>
      <c r="O1541" s="116">
        <v>3</v>
      </c>
      <c r="P1541" s="116"/>
      <c r="Q1541" s="58"/>
      <c r="R1541" s="58"/>
      <c r="S1541" s="58"/>
    </row>
    <row r="1542" spans="1:19">
      <c r="A1542" s="301" t="s">
        <v>1313</v>
      </c>
      <c r="B1542" s="47">
        <v>92.94</v>
      </c>
      <c r="C1542" s="218">
        <v>0</v>
      </c>
      <c r="D1542" s="46">
        <f t="shared" si="129"/>
        <v>18.588</v>
      </c>
      <c r="E1542" s="47">
        <v>83.4005263157895</v>
      </c>
      <c r="F1542" s="218">
        <v>0</v>
      </c>
      <c r="G1542" s="46">
        <f t="shared" si="130"/>
        <v>41.7002631578948</v>
      </c>
      <c r="H1542" s="47">
        <v>85.9266666666667</v>
      </c>
      <c r="I1542" s="218">
        <v>4</v>
      </c>
      <c r="J1542" s="173">
        <f t="shared" si="131"/>
        <v>13.489</v>
      </c>
      <c r="K1542" s="116">
        <v>80</v>
      </c>
      <c r="L1542" s="116">
        <v>10.5</v>
      </c>
      <c r="M1542" s="173">
        <f t="shared" si="132"/>
        <v>13.575</v>
      </c>
      <c r="N1542" s="173">
        <f t="shared" si="133"/>
        <v>87.3522631578948</v>
      </c>
      <c r="O1542" s="116"/>
      <c r="P1542" s="116"/>
      <c r="Q1542" s="58"/>
      <c r="R1542" s="58"/>
      <c r="S1542" s="58"/>
    </row>
    <row r="1543" spans="1:19">
      <c r="A1543" s="300" t="s">
        <v>1314</v>
      </c>
      <c r="B1543" s="47">
        <v>81.342</v>
      </c>
      <c r="C1543" s="218">
        <v>4</v>
      </c>
      <c r="D1543" s="46">
        <f t="shared" si="129"/>
        <v>17.0684</v>
      </c>
      <c r="E1543" s="47">
        <v>82.3231578947369</v>
      </c>
      <c r="F1543" s="218">
        <v>0</v>
      </c>
      <c r="G1543" s="46">
        <f t="shared" si="130"/>
        <v>41.1615789473684</v>
      </c>
      <c r="H1543" s="47">
        <v>87.211</v>
      </c>
      <c r="I1543" s="218">
        <v>4</v>
      </c>
      <c r="J1543" s="173">
        <f t="shared" si="131"/>
        <v>13.68165</v>
      </c>
      <c r="K1543" s="116">
        <v>80</v>
      </c>
      <c r="L1543" s="116">
        <v>5</v>
      </c>
      <c r="M1543" s="173">
        <f t="shared" si="132"/>
        <v>12.75</v>
      </c>
      <c r="N1543" s="173">
        <f t="shared" si="133"/>
        <v>84.6616289473685</v>
      </c>
      <c r="O1543" s="116"/>
      <c r="P1543" s="116"/>
      <c r="Q1543" s="58"/>
      <c r="R1543" s="58"/>
      <c r="S1543" s="58"/>
    </row>
    <row r="1544" spans="1:19">
      <c r="A1544" s="301" t="s">
        <v>1315</v>
      </c>
      <c r="B1544" s="47">
        <v>91.424</v>
      </c>
      <c r="C1544" s="218">
        <v>0</v>
      </c>
      <c r="D1544" s="46">
        <f t="shared" si="129"/>
        <v>18.2848</v>
      </c>
      <c r="E1544" s="47">
        <v>89.2405263157895</v>
      </c>
      <c r="F1544" s="218">
        <v>0</v>
      </c>
      <c r="G1544" s="46">
        <f t="shared" si="130"/>
        <v>44.6202631578947</v>
      </c>
      <c r="H1544" s="47">
        <v>90.19</v>
      </c>
      <c r="I1544" s="218">
        <v>5</v>
      </c>
      <c r="J1544" s="173">
        <f t="shared" si="131"/>
        <v>14.2785</v>
      </c>
      <c r="K1544" s="116">
        <v>80</v>
      </c>
      <c r="L1544" s="116">
        <v>8</v>
      </c>
      <c r="M1544" s="173">
        <f t="shared" si="132"/>
        <v>13.2</v>
      </c>
      <c r="N1544" s="173">
        <f t="shared" si="133"/>
        <v>90.3835631578947</v>
      </c>
      <c r="O1544" s="116">
        <v>12</v>
      </c>
      <c r="P1544" s="116"/>
      <c r="Q1544" s="58"/>
      <c r="R1544" s="58"/>
      <c r="S1544" s="58"/>
    </row>
    <row r="1545" spans="1:19">
      <c r="A1545" s="300" t="s">
        <v>1316</v>
      </c>
      <c r="B1545" s="47">
        <v>89.4</v>
      </c>
      <c r="C1545" s="218">
        <v>0</v>
      </c>
      <c r="D1545" s="46">
        <f t="shared" si="129"/>
        <v>17.88</v>
      </c>
      <c r="E1545" s="47">
        <v>88.9484210526316</v>
      </c>
      <c r="F1545" s="218">
        <v>0</v>
      </c>
      <c r="G1545" s="46">
        <f t="shared" si="130"/>
        <v>44.4742105263158</v>
      </c>
      <c r="H1545" s="47">
        <v>91.845</v>
      </c>
      <c r="I1545" s="218">
        <v>4</v>
      </c>
      <c r="J1545" s="173">
        <f t="shared" si="131"/>
        <v>14.37675</v>
      </c>
      <c r="K1545" s="116">
        <v>80</v>
      </c>
      <c r="L1545" s="116">
        <v>1</v>
      </c>
      <c r="M1545" s="173">
        <f t="shared" si="132"/>
        <v>12.15</v>
      </c>
      <c r="N1545" s="173">
        <f t="shared" si="133"/>
        <v>88.8809605263158</v>
      </c>
      <c r="O1545" s="116"/>
      <c r="P1545" s="116"/>
      <c r="Q1545" s="58"/>
      <c r="R1545" s="58"/>
      <c r="S1545" s="58"/>
    </row>
    <row r="1546" spans="1:19">
      <c r="A1546" s="300" t="s">
        <v>1317</v>
      </c>
      <c r="B1546" s="47">
        <v>85.884</v>
      </c>
      <c r="C1546" s="218">
        <v>0</v>
      </c>
      <c r="D1546" s="46">
        <f t="shared" si="129"/>
        <v>17.1768</v>
      </c>
      <c r="E1546" s="47">
        <v>82.9542105263158</v>
      </c>
      <c r="F1546" s="218">
        <v>0</v>
      </c>
      <c r="G1546" s="46">
        <f t="shared" si="130"/>
        <v>41.4771052631579</v>
      </c>
      <c r="H1546" s="47">
        <v>83.2546666666667</v>
      </c>
      <c r="I1546" s="218">
        <v>4</v>
      </c>
      <c r="J1546" s="173">
        <f t="shared" si="131"/>
        <v>13.0882</v>
      </c>
      <c r="K1546" s="116">
        <v>80</v>
      </c>
      <c r="L1546" s="116">
        <v>1</v>
      </c>
      <c r="M1546" s="173">
        <f t="shared" si="132"/>
        <v>12.15</v>
      </c>
      <c r="N1546" s="173">
        <f t="shared" si="133"/>
        <v>83.8921052631579</v>
      </c>
      <c r="O1546" s="116"/>
      <c r="P1546" s="116"/>
      <c r="Q1546" s="58"/>
      <c r="R1546" s="58"/>
      <c r="S1546" s="58"/>
    </row>
    <row r="1547" spans="1:19">
      <c r="A1547" s="300" t="s">
        <v>1318</v>
      </c>
      <c r="B1547" s="47">
        <v>88.51</v>
      </c>
      <c r="C1547" s="218">
        <v>0</v>
      </c>
      <c r="D1547" s="46">
        <f t="shared" si="129"/>
        <v>17.702</v>
      </c>
      <c r="E1547" s="47">
        <v>87.1815789473684</v>
      </c>
      <c r="F1547" s="218">
        <v>0</v>
      </c>
      <c r="G1547" s="46">
        <f t="shared" si="130"/>
        <v>43.5907894736842</v>
      </c>
      <c r="H1547" s="47">
        <v>86.51</v>
      </c>
      <c r="I1547" s="218">
        <v>4</v>
      </c>
      <c r="J1547" s="173">
        <f t="shared" si="131"/>
        <v>13.5765</v>
      </c>
      <c r="K1547" s="116">
        <v>80</v>
      </c>
      <c r="L1547" s="116">
        <v>1</v>
      </c>
      <c r="M1547" s="173">
        <f t="shared" si="132"/>
        <v>12.15</v>
      </c>
      <c r="N1547" s="173">
        <f t="shared" si="133"/>
        <v>87.0192894736842</v>
      </c>
      <c r="O1547" s="116"/>
      <c r="P1547" s="116"/>
      <c r="Q1547" s="58"/>
      <c r="R1547" s="58"/>
      <c r="S1547" s="58"/>
    </row>
    <row r="1548" spans="1:19">
      <c r="A1548" s="300" t="s">
        <v>1319</v>
      </c>
      <c r="B1548" s="47">
        <v>90.31</v>
      </c>
      <c r="C1548" s="218">
        <v>3</v>
      </c>
      <c r="D1548" s="46">
        <f t="shared" si="129"/>
        <v>18.662</v>
      </c>
      <c r="E1548" s="47">
        <v>88.0242105263158</v>
      </c>
      <c r="F1548" s="218">
        <v>0</v>
      </c>
      <c r="G1548" s="46">
        <f t="shared" si="130"/>
        <v>44.0121052631579</v>
      </c>
      <c r="H1548" s="47">
        <v>89.6406666666667</v>
      </c>
      <c r="I1548" s="218">
        <v>5</v>
      </c>
      <c r="J1548" s="173">
        <f t="shared" si="131"/>
        <v>14.1961</v>
      </c>
      <c r="K1548" s="116">
        <v>80</v>
      </c>
      <c r="L1548" s="116">
        <v>29</v>
      </c>
      <c r="M1548" s="173">
        <f t="shared" si="132"/>
        <v>16.35</v>
      </c>
      <c r="N1548" s="173">
        <f t="shared" si="133"/>
        <v>93.2202052631579</v>
      </c>
      <c r="O1548" s="116">
        <v>4</v>
      </c>
      <c r="P1548" s="116"/>
      <c r="Q1548" s="58"/>
      <c r="R1548" s="58"/>
      <c r="S1548" s="58"/>
    </row>
    <row r="1549" spans="1:19">
      <c r="A1549" s="300" t="s">
        <v>1320</v>
      </c>
      <c r="B1549" s="47">
        <v>87.44</v>
      </c>
      <c r="C1549" s="218">
        <v>3</v>
      </c>
      <c r="D1549" s="46">
        <f t="shared" si="129"/>
        <v>18.088</v>
      </c>
      <c r="E1549" s="47">
        <v>88.2247058823529</v>
      </c>
      <c r="F1549" s="218">
        <v>0</v>
      </c>
      <c r="G1549" s="46">
        <f t="shared" si="130"/>
        <v>44.1123529411764</v>
      </c>
      <c r="H1549" s="47">
        <v>89.7893333333333</v>
      </c>
      <c r="I1549" s="218">
        <v>4</v>
      </c>
      <c r="J1549" s="173">
        <f t="shared" si="131"/>
        <v>14.0684</v>
      </c>
      <c r="K1549" s="116">
        <v>80</v>
      </c>
      <c r="L1549" s="116">
        <v>15</v>
      </c>
      <c r="M1549" s="173">
        <f t="shared" si="132"/>
        <v>14.25</v>
      </c>
      <c r="N1549" s="173">
        <f t="shared" si="133"/>
        <v>90.5187529411764</v>
      </c>
      <c r="O1549" s="116">
        <v>10</v>
      </c>
      <c r="P1549" s="116"/>
      <c r="Q1549" s="58"/>
      <c r="R1549" s="58"/>
      <c r="S1549" s="58"/>
    </row>
    <row r="1550" spans="1:19">
      <c r="A1550" s="300" t="s">
        <v>1321</v>
      </c>
      <c r="B1550" s="47">
        <v>85.828</v>
      </c>
      <c r="C1550" s="218">
        <v>0</v>
      </c>
      <c r="D1550" s="46">
        <f t="shared" si="129"/>
        <v>17.1656</v>
      </c>
      <c r="E1550" s="47">
        <v>85.4211764705882</v>
      </c>
      <c r="F1550" s="218">
        <v>0</v>
      </c>
      <c r="G1550" s="46">
        <f t="shared" si="130"/>
        <v>42.7105882352941</v>
      </c>
      <c r="H1550" s="47">
        <v>88.0096666666667</v>
      </c>
      <c r="I1550" s="218">
        <v>4</v>
      </c>
      <c r="J1550" s="173">
        <f t="shared" si="131"/>
        <v>13.80145</v>
      </c>
      <c r="K1550" s="116">
        <v>80</v>
      </c>
      <c r="L1550" s="116">
        <v>1</v>
      </c>
      <c r="M1550" s="173">
        <f t="shared" si="132"/>
        <v>12.15</v>
      </c>
      <c r="N1550" s="173">
        <f t="shared" si="133"/>
        <v>85.8276382352941</v>
      </c>
      <c r="O1550" s="116"/>
      <c r="P1550" s="116"/>
      <c r="Q1550" s="58"/>
      <c r="R1550" s="58"/>
      <c r="S1550" s="58"/>
    </row>
    <row r="1551" spans="1:19">
      <c r="A1551" s="300" t="s">
        <v>1322</v>
      </c>
      <c r="B1551" s="47">
        <v>84.138</v>
      </c>
      <c r="C1551" s="218">
        <v>0</v>
      </c>
      <c r="D1551" s="46">
        <f t="shared" si="129"/>
        <v>16.8276</v>
      </c>
      <c r="E1551" s="47">
        <v>86.8623529411765</v>
      </c>
      <c r="F1551" s="218">
        <v>0</v>
      </c>
      <c r="G1551" s="46">
        <f t="shared" si="130"/>
        <v>43.4311764705882</v>
      </c>
      <c r="H1551" s="47">
        <v>88.7513333333333</v>
      </c>
      <c r="I1551" s="218">
        <v>4</v>
      </c>
      <c r="J1551" s="173">
        <f t="shared" si="131"/>
        <v>13.9127</v>
      </c>
      <c r="K1551" s="116">
        <v>80</v>
      </c>
      <c r="L1551" s="116">
        <v>22</v>
      </c>
      <c r="M1551" s="173">
        <f t="shared" si="132"/>
        <v>15.3</v>
      </c>
      <c r="N1551" s="173">
        <f t="shared" si="133"/>
        <v>89.4714764705882</v>
      </c>
      <c r="O1551" s="116">
        <v>20</v>
      </c>
      <c r="P1551" s="116"/>
      <c r="Q1551" s="58"/>
      <c r="R1551" s="58"/>
      <c r="S1551" s="58"/>
    </row>
    <row r="1552" spans="1:19">
      <c r="A1552" s="300" t="s">
        <v>1323</v>
      </c>
      <c r="B1552" s="47">
        <v>83.534</v>
      </c>
      <c r="C1552" s="218">
        <v>0</v>
      </c>
      <c r="D1552" s="46">
        <f t="shared" si="129"/>
        <v>16.7068</v>
      </c>
      <c r="E1552" s="47">
        <v>83.1688235294118</v>
      </c>
      <c r="F1552" s="218">
        <v>0</v>
      </c>
      <c r="G1552" s="46">
        <f t="shared" si="130"/>
        <v>41.5844117647059</v>
      </c>
      <c r="H1552" s="47">
        <v>88.395</v>
      </c>
      <c r="I1552" s="218">
        <v>4</v>
      </c>
      <c r="J1552" s="173">
        <f t="shared" si="131"/>
        <v>13.85925</v>
      </c>
      <c r="K1552" s="116">
        <v>80</v>
      </c>
      <c r="L1552" s="116">
        <v>3</v>
      </c>
      <c r="M1552" s="173">
        <f t="shared" si="132"/>
        <v>12.45</v>
      </c>
      <c r="N1552" s="173">
        <f t="shared" si="133"/>
        <v>84.6004617647059</v>
      </c>
      <c r="O1552" s="116"/>
      <c r="P1552" s="116"/>
      <c r="Q1552" s="58"/>
      <c r="R1552" s="58"/>
      <c r="S1552" s="58"/>
    </row>
    <row r="1553" spans="1:19">
      <c r="A1553" s="300" t="s">
        <v>1324</v>
      </c>
      <c r="B1553" s="47">
        <v>80.396</v>
      </c>
      <c r="C1553" s="218">
        <v>0</v>
      </c>
      <c r="D1553" s="46">
        <f t="shared" si="129"/>
        <v>16.0792</v>
      </c>
      <c r="E1553" s="47">
        <v>86.9470588235294</v>
      </c>
      <c r="F1553" s="218">
        <v>0</v>
      </c>
      <c r="G1553" s="46">
        <f t="shared" si="130"/>
        <v>43.4735294117647</v>
      </c>
      <c r="H1553" s="47">
        <v>85.3683333333333</v>
      </c>
      <c r="I1553" s="218">
        <v>8</v>
      </c>
      <c r="J1553" s="173">
        <f t="shared" si="131"/>
        <v>14.00525</v>
      </c>
      <c r="K1553" s="116">
        <v>80</v>
      </c>
      <c r="L1553" s="116">
        <v>12</v>
      </c>
      <c r="M1553" s="173">
        <f t="shared" si="132"/>
        <v>13.8</v>
      </c>
      <c r="N1553" s="173">
        <f t="shared" si="133"/>
        <v>87.3579794117647</v>
      </c>
      <c r="O1553" s="116"/>
      <c r="P1553" s="116"/>
      <c r="Q1553" s="58"/>
      <c r="R1553" s="58"/>
      <c r="S1553" s="58"/>
    </row>
    <row r="1554" spans="1:19">
      <c r="A1554" s="50"/>
      <c r="B1554" s="50"/>
      <c r="C1554" s="50"/>
      <c r="D1554" s="50"/>
      <c r="E1554" s="50"/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  <c r="Q1554" s="50"/>
      <c r="R1554" s="50"/>
      <c r="S1554" s="50"/>
    </row>
    <row r="1555" spans="1:19">
      <c r="A1555" s="50"/>
      <c r="B1555" s="50"/>
      <c r="C1555" s="50"/>
      <c r="D1555" s="50"/>
      <c r="E1555" s="50"/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  <c r="Q1555" s="50"/>
      <c r="R1555" s="50"/>
      <c r="S1555" s="50"/>
    </row>
    <row r="1556" spans="1:19">
      <c r="A1556" s="202" t="s">
        <v>1325</v>
      </c>
      <c r="B1556" s="202"/>
      <c r="C1556" s="202"/>
      <c r="D1556" s="202"/>
      <c r="E1556" s="202"/>
      <c r="F1556" s="202"/>
      <c r="G1556" s="202"/>
      <c r="H1556" s="202"/>
      <c r="I1556" s="202"/>
      <c r="J1556" s="202"/>
      <c r="K1556" s="202"/>
      <c r="L1556" s="202"/>
      <c r="M1556" s="202"/>
      <c r="N1556" s="202"/>
      <c r="O1556" s="54"/>
      <c r="P1556" s="202"/>
      <c r="Q1556" s="202"/>
      <c r="R1556" s="202"/>
      <c r="S1556" s="202"/>
    </row>
    <row r="1557" spans="1:19">
      <c r="A1557" s="202" t="s">
        <v>2</v>
      </c>
      <c r="B1557" s="202" t="s">
        <v>3</v>
      </c>
      <c r="C1557" s="202"/>
      <c r="D1557" s="202"/>
      <c r="E1557" s="202" t="s">
        <v>4</v>
      </c>
      <c r="F1557" s="202"/>
      <c r="G1557" s="202"/>
      <c r="H1557" s="202" t="s">
        <v>5</v>
      </c>
      <c r="I1557" s="202"/>
      <c r="J1557" s="202"/>
      <c r="K1557" s="202" t="s">
        <v>6</v>
      </c>
      <c r="L1557" s="202"/>
      <c r="M1557" s="202"/>
      <c r="N1557" s="54" t="s">
        <v>7</v>
      </c>
      <c r="O1557" s="202" t="s">
        <v>8</v>
      </c>
      <c r="P1557" s="202" t="s">
        <v>203</v>
      </c>
      <c r="Q1557" s="42"/>
      <c r="R1557" s="42"/>
      <c r="S1557" s="42"/>
    </row>
    <row r="1558" spans="1:19">
      <c r="A1558" s="202"/>
      <c r="B1558" s="202"/>
      <c r="C1558" s="202"/>
      <c r="D1558" s="202"/>
      <c r="E1558" s="202"/>
      <c r="F1558" s="202"/>
      <c r="G1558" s="202"/>
      <c r="H1558" s="202"/>
      <c r="I1558" s="202"/>
      <c r="J1558" s="202"/>
      <c r="K1558" s="202"/>
      <c r="L1558" s="202"/>
      <c r="M1558" s="202"/>
      <c r="N1558" s="54"/>
      <c r="O1558" s="202"/>
      <c r="P1558" s="202"/>
      <c r="Q1558" s="42"/>
      <c r="R1558" s="42"/>
      <c r="S1558" s="221"/>
    </row>
    <row r="1559" spans="1:19">
      <c r="A1559" s="202"/>
      <c r="B1559" s="202"/>
      <c r="C1559" s="202"/>
      <c r="D1559" s="202"/>
      <c r="E1559" s="202"/>
      <c r="F1559" s="202"/>
      <c r="G1559" s="202"/>
      <c r="H1559" s="202"/>
      <c r="I1559" s="202"/>
      <c r="J1559" s="202"/>
      <c r="K1559" s="202"/>
      <c r="L1559" s="202"/>
      <c r="M1559" s="202"/>
      <c r="N1559" s="54"/>
      <c r="O1559" s="202"/>
      <c r="P1559" s="202"/>
      <c r="Q1559" s="42"/>
      <c r="R1559" s="42"/>
      <c r="S1559" s="221"/>
    </row>
    <row r="1560" spans="1:19">
      <c r="A1560" s="202"/>
      <c r="B1560" s="202" t="s">
        <v>12</v>
      </c>
      <c r="C1560" s="202" t="s">
        <v>13</v>
      </c>
      <c r="D1560" s="207">
        <v>0.2</v>
      </c>
      <c r="E1560" s="202" t="s">
        <v>14</v>
      </c>
      <c r="F1560" s="202" t="s">
        <v>15</v>
      </c>
      <c r="G1560" s="207">
        <v>0.5</v>
      </c>
      <c r="H1560" s="202" t="s">
        <v>12</v>
      </c>
      <c r="I1560" s="202" t="s">
        <v>13</v>
      </c>
      <c r="J1560" s="207">
        <v>0.15</v>
      </c>
      <c r="K1560" s="202" t="s">
        <v>12</v>
      </c>
      <c r="L1560" s="202" t="s">
        <v>13</v>
      </c>
      <c r="M1560" s="207">
        <v>0.15</v>
      </c>
      <c r="N1560" s="54"/>
      <c r="O1560" s="202"/>
      <c r="P1560" s="202"/>
      <c r="Q1560" s="42"/>
      <c r="R1560" s="42"/>
      <c r="S1560" s="221"/>
    </row>
    <row r="1561" spans="1:19">
      <c r="A1561" s="202"/>
      <c r="B1561" s="202"/>
      <c r="C1561" s="202"/>
      <c r="D1561" s="207"/>
      <c r="E1561" s="202"/>
      <c r="F1561" s="202" t="s">
        <v>9</v>
      </c>
      <c r="G1561" s="207"/>
      <c r="H1561" s="202"/>
      <c r="I1561" s="202"/>
      <c r="J1561" s="207"/>
      <c r="K1561" s="202"/>
      <c r="L1561" s="202"/>
      <c r="M1561" s="207"/>
      <c r="N1561" s="54"/>
      <c r="O1561" s="202"/>
      <c r="P1561" s="202"/>
      <c r="Q1561" s="42"/>
      <c r="R1561" s="42"/>
      <c r="S1561" s="221"/>
    </row>
    <row r="1562" spans="1:19">
      <c r="A1562" s="202"/>
      <c r="B1562" s="202">
        <v>80</v>
      </c>
      <c r="C1562" s="202" t="s">
        <v>18</v>
      </c>
      <c r="D1562" s="202" t="s">
        <v>19</v>
      </c>
      <c r="E1562" s="202" t="s">
        <v>20</v>
      </c>
      <c r="F1562" s="202" t="s">
        <v>18</v>
      </c>
      <c r="G1562" s="202" t="s">
        <v>19</v>
      </c>
      <c r="H1562" s="202" t="s">
        <v>20</v>
      </c>
      <c r="I1562" s="202" t="s">
        <v>18</v>
      </c>
      <c r="J1562" s="202" t="s">
        <v>19</v>
      </c>
      <c r="K1562" s="202">
        <v>80</v>
      </c>
      <c r="L1562" s="202" t="s">
        <v>21</v>
      </c>
      <c r="M1562" s="202" t="s">
        <v>19</v>
      </c>
      <c r="N1562" s="54"/>
      <c r="O1562" s="202"/>
      <c r="P1562" s="202"/>
      <c r="Q1562" s="42"/>
      <c r="R1562" s="42"/>
      <c r="S1562" s="221"/>
    </row>
    <row r="1563" spans="1:19">
      <c r="A1563" s="202"/>
      <c r="B1563" s="202" t="s">
        <v>10</v>
      </c>
      <c r="C1563" s="202"/>
      <c r="D1563" s="202"/>
      <c r="E1563" s="202"/>
      <c r="F1563" s="202"/>
      <c r="G1563" s="202"/>
      <c r="H1563" s="202"/>
      <c r="I1563" s="202"/>
      <c r="J1563" s="202"/>
      <c r="K1563" s="202" t="s">
        <v>10</v>
      </c>
      <c r="L1563" s="202"/>
      <c r="M1563" s="202"/>
      <c r="N1563" s="54"/>
      <c r="O1563" s="202"/>
      <c r="P1563" s="202"/>
      <c r="Q1563" s="42"/>
      <c r="R1563" s="42"/>
      <c r="S1563" s="221"/>
    </row>
    <row r="1564" spans="1:19">
      <c r="A1564" s="36" t="s">
        <v>1326</v>
      </c>
      <c r="B1564" s="46">
        <v>85.276</v>
      </c>
      <c r="C1564" s="218"/>
      <c r="D1564" s="218">
        <f>(B1564+C1564)*0.2</f>
        <v>17.0552</v>
      </c>
      <c r="E1564" s="46">
        <v>75.9488095238095</v>
      </c>
      <c r="F1564" s="218"/>
      <c r="G1564" s="218">
        <f>E1564*0.5</f>
        <v>37.9744047619048</v>
      </c>
      <c r="H1564" s="46">
        <v>86.748</v>
      </c>
      <c r="I1564" s="218">
        <v>4</v>
      </c>
      <c r="J1564" s="218">
        <f>(H1564+I1564)*0.15</f>
        <v>13.6122</v>
      </c>
      <c r="K1564" s="46">
        <v>80</v>
      </c>
      <c r="L1564" s="218"/>
      <c r="M1564" s="218">
        <f>(K1564+L1564)*0.15</f>
        <v>12</v>
      </c>
      <c r="N1564" s="46">
        <f>D1564+G1564+J1564+M1564</f>
        <v>80.6418047619048</v>
      </c>
      <c r="O1564" s="218"/>
      <c r="P1564" s="220" t="s">
        <v>1327</v>
      </c>
      <c r="Q1564" s="42"/>
      <c r="R1564" s="42"/>
      <c r="S1564" s="31"/>
    </row>
    <row r="1565" spans="1:19">
      <c r="A1565" s="36" t="s">
        <v>1328</v>
      </c>
      <c r="B1565" s="48">
        <v>89.612</v>
      </c>
      <c r="C1565" s="218"/>
      <c r="D1565" s="218">
        <f t="shared" ref="D1565:D1621" si="134">(B1565+C1565)*0.2</f>
        <v>17.9224</v>
      </c>
      <c r="E1565" s="48">
        <v>83.2561904761905</v>
      </c>
      <c r="F1565" s="218"/>
      <c r="G1565" s="218">
        <f t="shared" ref="G1565:G1621" si="135">E1565*0.5</f>
        <v>41.6280952380952</v>
      </c>
      <c r="H1565" s="47">
        <v>92.7235</v>
      </c>
      <c r="I1565" s="218">
        <v>4</v>
      </c>
      <c r="J1565" s="218">
        <f t="shared" ref="J1565:J1621" si="136">(H1565+I1565)*0.15</f>
        <v>14.508525</v>
      </c>
      <c r="K1565" s="46">
        <v>80</v>
      </c>
      <c r="L1565" s="218">
        <v>10</v>
      </c>
      <c r="M1565" s="218">
        <f t="shared" ref="M1565:M1621" si="137">(K1565+L1565)*0.15</f>
        <v>13.5</v>
      </c>
      <c r="N1565" s="46">
        <f t="shared" ref="N1565:N1621" si="138">D1565+G1565+J1565+M1565</f>
        <v>87.5590202380953</v>
      </c>
      <c r="O1565" s="218">
        <v>8</v>
      </c>
      <c r="P1565" s="202"/>
      <c r="Q1565" s="42"/>
      <c r="R1565" s="42"/>
      <c r="S1565" s="31"/>
    </row>
    <row r="1566" spans="1:19">
      <c r="A1566" s="36" t="s">
        <v>1329</v>
      </c>
      <c r="B1566" s="48">
        <v>83.836</v>
      </c>
      <c r="C1566" s="218"/>
      <c r="D1566" s="218">
        <f t="shared" si="134"/>
        <v>16.7672</v>
      </c>
      <c r="E1566" s="48">
        <v>86.2558333333333</v>
      </c>
      <c r="F1566" s="218"/>
      <c r="G1566" s="218">
        <f t="shared" si="135"/>
        <v>43.1279166666666</v>
      </c>
      <c r="H1566" s="47">
        <v>90.4053333333333</v>
      </c>
      <c r="I1566" s="218">
        <v>4</v>
      </c>
      <c r="J1566" s="218">
        <f t="shared" si="136"/>
        <v>14.1608</v>
      </c>
      <c r="K1566" s="46">
        <v>80</v>
      </c>
      <c r="L1566" s="218">
        <v>5</v>
      </c>
      <c r="M1566" s="218">
        <f t="shared" si="137"/>
        <v>12.75</v>
      </c>
      <c r="N1566" s="46">
        <f t="shared" si="138"/>
        <v>86.8059166666666</v>
      </c>
      <c r="O1566" s="218">
        <v>16</v>
      </c>
      <c r="P1566" s="202"/>
      <c r="Q1566" s="42"/>
      <c r="R1566" s="42"/>
      <c r="S1566" s="31"/>
    </row>
    <row r="1567" spans="1:19">
      <c r="A1567" s="36" t="s">
        <v>1330</v>
      </c>
      <c r="B1567" s="48">
        <v>72.83</v>
      </c>
      <c r="C1567" s="218"/>
      <c r="D1567" s="218">
        <f t="shared" si="134"/>
        <v>14.566</v>
      </c>
      <c r="E1567" s="48">
        <v>81.63</v>
      </c>
      <c r="F1567" s="218"/>
      <c r="G1567" s="218">
        <f t="shared" si="135"/>
        <v>40.815</v>
      </c>
      <c r="H1567" s="47">
        <v>91.577</v>
      </c>
      <c r="I1567" s="218">
        <v>4</v>
      </c>
      <c r="J1567" s="218">
        <f t="shared" si="136"/>
        <v>14.33655</v>
      </c>
      <c r="K1567" s="46">
        <v>80</v>
      </c>
      <c r="L1567" s="218"/>
      <c r="M1567" s="218">
        <f t="shared" si="137"/>
        <v>12</v>
      </c>
      <c r="N1567" s="46">
        <f t="shared" si="138"/>
        <v>81.71755</v>
      </c>
      <c r="O1567" s="218"/>
      <c r="P1567" s="202"/>
      <c r="Q1567" s="42"/>
      <c r="R1567" s="42"/>
      <c r="S1567" s="31"/>
    </row>
    <row r="1568" spans="1:19">
      <c r="A1568" s="36" t="s">
        <v>1331</v>
      </c>
      <c r="B1568" s="48">
        <v>87.47</v>
      </c>
      <c r="C1568" s="218"/>
      <c r="D1568" s="218">
        <f t="shared" si="134"/>
        <v>17.494</v>
      </c>
      <c r="E1568" s="48">
        <v>87.89</v>
      </c>
      <c r="F1568" s="218"/>
      <c r="G1568" s="218">
        <f t="shared" si="135"/>
        <v>43.945</v>
      </c>
      <c r="H1568" s="47">
        <v>81.8116666666667</v>
      </c>
      <c r="I1568" s="218">
        <v>4</v>
      </c>
      <c r="J1568" s="218">
        <f t="shared" si="136"/>
        <v>12.87175</v>
      </c>
      <c r="K1568" s="46">
        <v>80</v>
      </c>
      <c r="L1568" s="218">
        <v>30</v>
      </c>
      <c r="M1568" s="218">
        <f t="shared" si="137"/>
        <v>16.5</v>
      </c>
      <c r="N1568" s="46">
        <f t="shared" si="138"/>
        <v>90.81075</v>
      </c>
      <c r="O1568" s="218">
        <v>2</v>
      </c>
      <c r="P1568" s="202"/>
      <c r="Q1568" s="42"/>
      <c r="R1568" s="42"/>
      <c r="S1568" s="31"/>
    </row>
    <row r="1569" spans="1:19">
      <c r="A1569" s="36" t="s">
        <v>1332</v>
      </c>
      <c r="B1569" s="48">
        <v>83.224</v>
      </c>
      <c r="C1569" s="218"/>
      <c r="D1569" s="218">
        <f t="shared" si="134"/>
        <v>16.6448</v>
      </c>
      <c r="E1569" s="48">
        <v>82.2708333333333</v>
      </c>
      <c r="F1569" s="218"/>
      <c r="G1569" s="218">
        <f t="shared" si="135"/>
        <v>41.1354166666667</v>
      </c>
      <c r="H1569" s="47">
        <v>84.7486666666667</v>
      </c>
      <c r="I1569" s="218">
        <v>4</v>
      </c>
      <c r="J1569" s="218">
        <f t="shared" si="136"/>
        <v>13.3123</v>
      </c>
      <c r="K1569" s="46">
        <v>80</v>
      </c>
      <c r="L1569" s="218"/>
      <c r="M1569" s="218">
        <f t="shared" si="137"/>
        <v>12</v>
      </c>
      <c r="N1569" s="46">
        <f t="shared" si="138"/>
        <v>83.0925166666667</v>
      </c>
      <c r="O1569" s="218"/>
      <c r="P1569" s="202"/>
      <c r="Q1569" s="42"/>
      <c r="R1569" s="42"/>
      <c r="S1569" s="31"/>
    </row>
    <row r="1570" spans="1:19">
      <c r="A1570" s="36" t="s">
        <v>1333</v>
      </c>
      <c r="B1570" s="48">
        <v>67.94</v>
      </c>
      <c r="C1570" s="218"/>
      <c r="D1570" s="218">
        <f t="shared" si="134"/>
        <v>13.588</v>
      </c>
      <c r="E1570" s="48">
        <v>80.0641666666667</v>
      </c>
      <c r="F1570" s="218"/>
      <c r="G1570" s="218">
        <f t="shared" si="135"/>
        <v>40.0320833333333</v>
      </c>
      <c r="H1570" s="47">
        <v>87.0286666666667</v>
      </c>
      <c r="I1570" s="218">
        <v>4</v>
      </c>
      <c r="J1570" s="218">
        <f t="shared" si="136"/>
        <v>13.6543</v>
      </c>
      <c r="K1570" s="46">
        <v>80</v>
      </c>
      <c r="L1570" s="218"/>
      <c r="M1570" s="218">
        <f t="shared" si="137"/>
        <v>12</v>
      </c>
      <c r="N1570" s="46">
        <f t="shared" si="138"/>
        <v>79.2743833333333</v>
      </c>
      <c r="O1570" s="218"/>
      <c r="P1570" s="202"/>
      <c r="Q1570" s="42"/>
      <c r="R1570" s="42"/>
      <c r="S1570" s="31"/>
    </row>
    <row r="1571" spans="1:19">
      <c r="A1571" s="36" t="s">
        <v>1334</v>
      </c>
      <c r="B1571" s="48">
        <v>81.558</v>
      </c>
      <c r="C1571" s="218"/>
      <c r="D1571" s="218">
        <f t="shared" si="134"/>
        <v>16.3116</v>
      </c>
      <c r="E1571" s="48">
        <v>86.52</v>
      </c>
      <c r="F1571" s="218"/>
      <c r="G1571" s="218">
        <f t="shared" si="135"/>
        <v>43.26</v>
      </c>
      <c r="H1571" s="47">
        <v>91.5146666666667</v>
      </c>
      <c r="I1571" s="218">
        <v>4</v>
      </c>
      <c r="J1571" s="218">
        <f t="shared" si="136"/>
        <v>14.3272</v>
      </c>
      <c r="K1571" s="46">
        <v>80</v>
      </c>
      <c r="L1571" s="218">
        <v>6.5</v>
      </c>
      <c r="M1571" s="218">
        <f t="shared" si="137"/>
        <v>12.975</v>
      </c>
      <c r="N1571" s="46">
        <f t="shared" si="138"/>
        <v>86.8738</v>
      </c>
      <c r="O1571" s="218">
        <v>15</v>
      </c>
      <c r="P1571" s="202"/>
      <c r="Q1571" s="42"/>
      <c r="R1571" s="42"/>
      <c r="S1571" s="31"/>
    </row>
    <row r="1572" spans="1:19">
      <c r="A1572" s="36" t="s">
        <v>1335</v>
      </c>
      <c r="B1572" s="48">
        <v>78.372</v>
      </c>
      <c r="C1572" s="218">
        <v>5</v>
      </c>
      <c r="D1572" s="218">
        <f t="shared" si="134"/>
        <v>16.6744</v>
      </c>
      <c r="E1572" s="48">
        <v>84.4325</v>
      </c>
      <c r="F1572" s="218"/>
      <c r="G1572" s="218">
        <f t="shared" si="135"/>
        <v>42.21625</v>
      </c>
      <c r="H1572" s="47">
        <v>90.6366666666667</v>
      </c>
      <c r="I1572" s="218">
        <v>4</v>
      </c>
      <c r="J1572" s="218">
        <f t="shared" si="136"/>
        <v>14.1955</v>
      </c>
      <c r="K1572" s="46">
        <v>80</v>
      </c>
      <c r="L1572" s="218">
        <v>12</v>
      </c>
      <c r="M1572" s="218">
        <f t="shared" si="137"/>
        <v>13.8</v>
      </c>
      <c r="N1572" s="46">
        <f t="shared" si="138"/>
        <v>86.88615</v>
      </c>
      <c r="O1572" s="218">
        <v>14</v>
      </c>
      <c r="P1572" s="202"/>
      <c r="Q1572" s="42"/>
      <c r="R1572" s="42"/>
      <c r="S1572" s="31"/>
    </row>
    <row r="1573" spans="1:19">
      <c r="A1573" s="36" t="s">
        <v>1336</v>
      </c>
      <c r="B1573" s="48">
        <v>83.902</v>
      </c>
      <c r="C1573" s="218"/>
      <c r="D1573" s="218">
        <f t="shared" si="134"/>
        <v>16.7804</v>
      </c>
      <c r="E1573" s="48">
        <v>82.3833333333333</v>
      </c>
      <c r="F1573" s="218"/>
      <c r="G1573" s="218">
        <f t="shared" si="135"/>
        <v>41.1916666666666</v>
      </c>
      <c r="H1573" s="47">
        <v>84.881</v>
      </c>
      <c r="I1573" s="218">
        <v>4</v>
      </c>
      <c r="J1573" s="218">
        <f t="shared" si="136"/>
        <v>13.33215</v>
      </c>
      <c r="K1573" s="46">
        <v>80</v>
      </c>
      <c r="L1573" s="218"/>
      <c r="M1573" s="218">
        <f t="shared" si="137"/>
        <v>12</v>
      </c>
      <c r="N1573" s="46">
        <f t="shared" si="138"/>
        <v>83.3042166666666</v>
      </c>
      <c r="O1573" s="218"/>
      <c r="P1573" s="202"/>
      <c r="Q1573" s="42"/>
      <c r="R1573" s="42"/>
      <c r="S1573" s="31"/>
    </row>
    <row r="1574" spans="1:19">
      <c r="A1574" s="36" t="s">
        <v>1337</v>
      </c>
      <c r="B1574" s="48">
        <v>74.628</v>
      </c>
      <c r="C1574" s="218"/>
      <c r="D1574" s="218">
        <f t="shared" si="134"/>
        <v>14.9256</v>
      </c>
      <c r="E1574" s="48">
        <v>79.96</v>
      </c>
      <c r="F1574" s="218"/>
      <c r="G1574" s="218">
        <f t="shared" si="135"/>
        <v>39.98</v>
      </c>
      <c r="H1574" s="47">
        <v>86.4966666666667</v>
      </c>
      <c r="I1574" s="218">
        <v>7</v>
      </c>
      <c r="J1574" s="218">
        <f t="shared" si="136"/>
        <v>14.0245</v>
      </c>
      <c r="K1574" s="46">
        <v>80</v>
      </c>
      <c r="L1574" s="218">
        <v>8</v>
      </c>
      <c r="M1574" s="218">
        <f t="shared" si="137"/>
        <v>13.2</v>
      </c>
      <c r="N1574" s="46">
        <f t="shared" si="138"/>
        <v>82.1301</v>
      </c>
      <c r="O1574" s="218"/>
      <c r="P1574" s="202"/>
      <c r="Q1574" s="42"/>
      <c r="R1574" s="42"/>
      <c r="S1574" s="31"/>
    </row>
    <row r="1575" spans="1:19">
      <c r="A1575" s="36" t="s">
        <v>1338</v>
      </c>
      <c r="B1575" s="48">
        <v>78.274</v>
      </c>
      <c r="C1575" s="218"/>
      <c r="D1575" s="218">
        <f t="shared" si="134"/>
        <v>15.6548</v>
      </c>
      <c r="E1575" s="48">
        <v>75.2108333333333</v>
      </c>
      <c r="F1575" s="218"/>
      <c r="G1575" s="218">
        <f t="shared" si="135"/>
        <v>37.6054166666666</v>
      </c>
      <c r="H1575" s="47">
        <v>73.9715</v>
      </c>
      <c r="I1575" s="218">
        <v>4</v>
      </c>
      <c r="J1575" s="218">
        <f t="shared" si="136"/>
        <v>11.695725</v>
      </c>
      <c r="K1575" s="46">
        <v>80</v>
      </c>
      <c r="L1575" s="218"/>
      <c r="M1575" s="218">
        <f t="shared" si="137"/>
        <v>12</v>
      </c>
      <c r="N1575" s="46">
        <f t="shared" si="138"/>
        <v>76.9559416666666</v>
      </c>
      <c r="O1575" s="218"/>
      <c r="P1575" s="202"/>
      <c r="Q1575" s="42"/>
      <c r="R1575" s="42"/>
      <c r="S1575" s="31"/>
    </row>
    <row r="1576" spans="1:19">
      <c r="A1576" s="36" t="s">
        <v>1339</v>
      </c>
      <c r="B1576" s="48">
        <v>89.636</v>
      </c>
      <c r="C1576" s="218"/>
      <c r="D1576" s="218">
        <f t="shared" si="134"/>
        <v>17.9272</v>
      </c>
      <c r="E1576" s="48">
        <v>88.1841666666667</v>
      </c>
      <c r="F1576" s="218"/>
      <c r="G1576" s="218">
        <f t="shared" si="135"/>
        <v>44.0920833333333</v>
      </c>
      <c r="H1576" s="47">
        <v>85.477</v>
      </c>
      <c r="I1576" s="218">
        <v>4</v>
      </c>
      <c r="J1576" s="218">
        <f t="shared" si="136"/>
        <v>13.42155</v>
      </c>
      <c r="K1576" s="46">
        <v>80</v>
      </c>
      <c r="L1576" s="218"/>
      <c r="M1576" s="218">
        <f t="shared" si="137"/>
        <v>12</v>
      </c>
      <c r="N1576" s="46">
        <f t="shared" si="138"/>
        <v>87.4408333333333</v>
      </c>
      <c r="O1576" s="218">
        <v>10</v>
      </c>
      <c r="P1576" s="202"/>
      <c r="Q1576" s="42"/>
      <c r="R1576" s="42"/>
      <c r="S1576" s="31"/>
    </row>
    <row r="1577" spans="1:19">
      <c r="A1577" s="36" t="s">
        <v>1340</v>
      </c>
      <c r="B1577" s="48">
        <v>81.56</v>
      </c>
      <c r="C1577" s="218"/>
      <c r="D1577" s="218">
        <f t="shared" si="134"/>
        <v>16.312</v>
      </c>
      <c r="E1577" s="48">
        <v>85.2758333333333</v>
      </c>
      <c r="F1577" s="218"/>
      <c r="G1577" s="218">
        <f t="shared" si="135"/>
        <v>42.6379166666666</v>
      </c>
      <c r="H1577" s="47">
        <v>89.9433333333333</v>
      </c>
      <c r="I1577" s="218">
        <v>7</v>
      </c>
      <c r="J1577" s="218">
        <f t="shared" si="136"/>
        <v>14.5415</v>
      </c>
      <c r="K1577" s="46">
        <v>80</v>
      </c>
      <c r="L1577" s="218">
        <v>6</v>
      </c>
      <c r="M1577" s="218">
        <f t="shared" si="137"/>
        <v>12.9</v>
      </c>
      <c r="N1577" s="46">
        <f t="shared" si="138"/>
        <v>86.3914166666667</v>
      </c>
      <c r="O1577" s="218"/>
      <c r="P1577" s="202"/>
      <c r="Q1577" s="42"/>
      <c r="R1577" s="42"/>
      <c r="S1577" s="31"/>
    </row>
    <row r="1578" spans="1:19">
      <c r="A1578" s="36" t="s">
        <v>1341</v>
      </c>
      <c r="B1578" s="48">
        <v>76.76</v>
      </c>
      <c r="C1578" s="218"/>
      <c r="D1578" s="218">
        <f t="shared" si="134"/>
        <v>15.352</v>
      </c>
      <c r="E1578" s="48">
        <v>80.6791666666667</v>
      </c>
      <c r="F1578" s="218"/>
      <c r="G1578" s="218">
        <f t="shared" si="135"/>
        <v>40.3395833333334</v>
      </c>
      <c r="H1578" s="47">
        <v>90.126</v>
      </c>
      <c r="I1578" s="218">
        <v>4</v>
      </c>
      <c r="J1578" s="218">
        <f t="shared" si="136"/>
        <v>14.1189</v>
      </c>
      <c r="K1578" s="46">
        <v>80</v>
      </c>
      <c r="L1578" s="218"/>
      <c r="M1578" s="218">
        <f t="shared" si="137"/>
        <v>12</v>
      </c>
      <c r="N1578" s="46">
        <f t="shared" si="138"/>
        <v>81.8104833333334</v>
      </c>
      <c r="O1578" s="218"/>
      <c r="P1578" s="202"/>
      <c r="Q1578" s="42"/>
      <c r="R1578" s="42"/>
      <c r="S1578" s="31"/>
    </row>
    <row r="1579" spans="1:19">
      <c r="A1579" s="36" t="s">
        <v>1342</v>
      </c>
      <c r="B1579" s="48">
        <v>83.86</v>
      </c>
      <c r="C1579" s="218"/>
      <c r="D1579" s="218">
        <f t="shared" si="134"/>
        <v>16.772</v>
      </c>
      <c r="E1579" s="48">
        <v>84.1433333333333</v>
      </c>
      <c r="F1579" s="218"/>
      <c r="G1579" s="218">
        <f t="shared" si="135"/>
        <v>42.0716666666667</v>
      </c>
      <c r="H1579" s="47">
        <v>87.6146666666667</v>
      </c>
      <c r="I1579" s="218">
        <v>4</v>
      </c>
      <c r="J1579" s="218">
        <f t="shared" si="136"/>
        <v>13.7422</v>
      </c>
      <c r="K1579" s="46">
        <v>80</v>
      </c>
      <c r="L1579" s="218"/>
      <c r="M1579" s="218">
        <f t="shared" si="137"/>
        <v>12</v>
      </c>
      <c r="N1579" s="46">
        <f t="shared" si="138"/>
        <v>84.5858666666666</v>
      </c>
      <c r="O1579" s="218"/>
      <c r="P1579" s="202"/>
      <c r="Q1579" s="42"/>
      <c r="R1579" s="42"/>
      <c r="S1579" s="31"/>
    </row>
    <row r="1580" spans="1:19">
      <c r="A1580" s="36" t="s">
        <v>1343</v>
      </c>
      <c r="B1580" s="48">
        <v>68.396</v>
      </c>
      <c r="C1580" s="218"/>
      <c r="D1580" s="218">
        <f t="shared" si="134"/>
        <v>13.6792</v>
      </c>
      <c r="E1580" s="48">
        <v>76.6866666666667</v>
      </c>
      <c r="F1580" s="218"/>
      <c r="G1580" s="218">
        <f t="shared" si="135"/>
        <v>38.3433333333333</v>
      </c>
      <c r="H1580" s="47">
        <v>84.9453333333333</v>
      </c>
      <c r="I1580" s="218">
        <v>4</v>
      </c>
      <c r="J1580" s="218">
        <f t="shared" si="136"/>
        <v>13.3418</v>
      </c>
      <c r="K1580" s="46">
        <v>80</v>
      </c>
      <c r="L1580" s="218"/>
      <c r="M1580" s="218">
        <f t="shared" si="137"/>
        <v>12</v>
      </c>
      <c r="N1580" s="46">
        <f t="shared" si="138"/>
        <v>77.3643333333333</v>
      </c>
      <c r="O1580" s="218"/>
      <c r="P1580" s="202"/>
      <c r="Q1580" s="42"/>
      <c r="R1580" s="42"/>
      <c r="S1580" s="31"/>
    </row>
    <row r="1581" spans="1:19">
      <c r="A1581" s="36" t="s">
        <v>1344</v>
      </c>
      <c r="B1581" s="48">
        <v>89.47</v>
      </c>
      <c r="C1581" s="218"/>
      <c r="D1581" s="218">
        <f t="shared" si="134"/>
        <v>17.894</v>
      </c>
      <c r="E1581" s="48">
        <v>89.3458333333333</v>
      </c>
      <c r="F1581" s="218"/>
      <c r="G1581" s="218">
        <f t="shared" si="135"/>
        <v>44.6729166666667</v>
      </c>
      <c r="H1581" s="47">
        <v>89.765</v>
      </c>
      <c r="I1581" s="218">
        <v>4</v>
      </c>
      <c r="J1581" s="218">
        <f t="shared" si="136"/>
        <v>14.06475</v>
      </c>
      <c r="K1581" s="46">
        <v>80</v>
      </c>
      <c r="L1581" s="218">
        <v>12</v>
      </c>
      <c r="M1581" s="218">
        <f t="shared" si="137"/>
        <v>13.8</v>
      </c>
      <c r="N1581" s="46">
        <f t="shared" si="138"/>
        <v>90.4316666666667</v>
      </c>
      <c r="O1581" s="218">
        <v>3</v>
      </c>
      <c r="P1581" s="202"/>
      <c r="Q1581" s="42"/>
      <c r="R1581" s="42"/>
      <c r="S1581" s="31"/>
    </row>
    <row r="1582" spans="1:19">
      <c r="A1582" s="36" t="s">
        <v>1345</v>
      </c>
      <c r="B1582" s="48">
        <v>84.972</v>
      </c>
      <c r="C1582" s="218"/>
      <c r="D1582" s="218">
        <f t="shared" si="134"/>
        <v>16.9944</v>
      </c>
      <c r="E1582" s="48">
        <v>86.1516666666667</v>
      </c>
      <c r="F1582" s="218"/>
      <c r="G1582" s="218">
        <f t="shared" si="135"/>
        <v>43.0758333333333</v>
      </c>
      <c r="H1582" s="47">
        <v>85.9896666666667</v>
      </c>
      <c r="I1582" s="218">
        <v>4</v>
      </c>
      <c r="J1582" s="218">
        <f t="shared" si="136"/>
        <v>13.49845</v>
      </c>
      <c r="K1582" s="46">
        <v>80</v>
      </c>
      <c r="L1582" s="218"/>
      <c r="M1582" s="218">
        <f t="shared" si="137"/>
        <v>12</v>
      </c>
      <c r="N1582" s="46">
        <f t="shared" si="138"/>
        <v>85.5686833333334</v>
      </c>
      <c r="O1582" s="218"/>
      <c r="P1582" s="202"/>
      <c r="Q1582" s="42"/>
      <c r="R1582" s="42"/>
      <c r="S1582" s="31"/>
    </row>
    <row r="1583" spans="1:19">
      <c r="A1583" s="36" t="s">
        <v>1346</v>
      </c>
      <c r="B1583" s="48">
        <v>88.242</v>
      </c>
      <c r="C1583" s="218"/>
      <c r="D1583" s="218">
        <f t="shared" si="134"/>
        <v>17.6484</v>
      </c>
      <c r="E1583" s="48">
        <v>86.9525</v>
      </c>
      <c r="F1583" s="218"/>
      <c r="G1583" s="218">
        <f t="shared" si="135"/>
        <v>43.47625</v>
      </c>
      <c r="H1583" s="47">
        <v>85.901</v>
      </c>
      <c r="I1583" s="218">
        <v>4</v>
      </c>
      <c r="J1583" s="218">
        <f t="shared" si="136"/>
        <v>13.48515</v>
      </c>
      <c r="K1583" s="46">
        <v>80</v>
      </c>
      <c r="L1583" s="218">
        <v>9</v>
      </c>
      <c r="M1583" s="218">
        <f t="shared" si="137"/>
        <v>13.35</v>
      </c>
      <c r="N1583" s="46">
        <f t="shared" si="138"/>
        <v>87.9598</v>
      </c>
      <c r="O1583" s="218">
        <v>7</v>
      </c>
      <c r="P1583" s="202"/>
      <c r="Q1583" s="42"/>
      <c r="R1583" s="42"/>
      <c r="S1583" s="31"/>
    </row>
    <row r="1584" spans="1:19">
      <c r="A1584" s="36" t="s">
        <v>1347</v>
      </c>
      <c r="B1584" s="48">
        <v>54.672</v>
      </c>
      <c r="C1584" s="218"/>
      <c r="D1584" s="218">
        <f t="shared" si="134"/>
        <v>10.9344</v>
      </c>
      <c r="E1584" s="48">
        <v>69.1458333333333</v>
      </c>
      <c r="F1584" s="218"/>
      <c r="G1584" s="218">
        <f t="shared" si="135"/>
        <v>34.5729166666667</v>
      </c>
      <c r="H1584" s="47">
        <v>87.6033333333333</v>
      </c>
      <c r="I1584" s="218">
        <v>4</v>
      </c>
      <c r="J1584" s="218">
        <f t="shared" si="136"/>
        <v>13.7405</v>
      </c>
      <c r="K1584" s="46">
        <v>80</v>
      </c>
      <c r="L1584" s="218"/>
      <c r="M1584" s="218">
        <f t="shared" si="137"/>
        <v>12</v>
      </c>
      <c r="N1584" s="46">
        <f t="shared" si="138"/>
        <v>71.2478166666667</v>
      </c>
      <c r="O1584" s="218"/>
      <c r="P1584" s="202"/>
      <c r="Q1584" s="42"/>
      <c r="R1584" s="42"/>
      <c r="S1584" s="31"/>
    </row>
    <row r="1585" spans="1:19">
      <c r="A1585" s="36" t="s">
        <v>1348</v>
      </c>
      <c r="B1585" s="48">
        <v>65.99</v>
      </c>
      <c r="C1585" s="218"/>
      <c r="D1585" s="218">
        <f t="shared" si="134"/>
        <v>13.198</v>
      </c>
      <c r="E1585" s="48">
        <v>80.4308333333333</v>
      </c>
      <c r="F1585" s="218"/>
      <c r="G1585" s="218">
        <f t="shared" si="135"/>
        <v>40.2154166666666</v>
      </c>
      <c r="H1585" s="47">
        <v>89.099</v>
      </c>
      <c r="I1585" s="218">
        <v>4</v>
      </c>
      <c r="J1585" s="218">
        <f t="shared" si="136"/>
        <v>13.96485</v>
      </c>
      <c r="K1585" s="46">
        <v>80</v>
      </c>
      <c r="L1585" s="218"/>
      <c r="M1585" s="218">
        <f t="shared" si="137"/>
        <v>12</v>
      </c>
      <c r="N1585" s="46">
        <f t="shared" si="138"/>
        <v>79.3782666666666</v>
      </c>
      <c r="O1585" s="218"/>
      <c r="P1585" s="202"/>
      <c r="Q1585" s="42"/>
      <c r="R1585" s="42"/>
      <c r="S1585" s="31"/>
    </row>
    <row r="1586" spans="1:19">
      <c r="A1586" s="36" t="s">
        <v>1349</v>
      </c>
      <c r="B1586" s="48">
        <v>83.456</v>
      </c>
      <c r="C1586" s="218"/>
      <c r="D1586" s="218">
        <f t="shared" si="134"/>
        <v>16.6912</v>
      </c>
      <c r="E1586" s="48">
        <v>83.2108333333333</v>
      </c>
      <c r="F1586" s="218"/>
      <c r="G1586" s="218">
        <f t="shared" si="135"/>
        <v>41.6054166666666</v>
      </c>
      <c r="H1586" s="47">
        <v>88.4976666666667</v>
      </c>
      <c r="I1586" s="218">
        <v>4</v>
      </c>
      <c r="J1586" s="218">
        <f t="shared" si="136"/>
        <v>13.87465</v>
      </c>
      <c r="K1586" s="46">
        <v>80</v>
      </c>
      <c r="L1586" s="218">
        <v>3</v>
      </c>
      <c r="M1586" s="218">
        <f t="shared" si="137"/>
        <v>12.45</v>
      </c>
      <c r="N1586" s="46">
        <f t="shared" si="138"/>
        <v>84.6212666666667</v>
      </c>
      <c r="O1586" s="218"/>
      <c r="P1586" s="202"/>
      <c r="Q1586" s="42"/>
      <c r="R1586" s="42"/>
      <c r="S1586" s="31"/>
    </row>
    <row r="1587" spans="1:19">
      <c r="A1587" s="36" t="s">
        <v>1350</v>
      </c>
      <c r="B1587" s="48">
        <v>83.342</v>
      </c>
      <c r="C1587" s="218"/>
      <c r="D1587" s="218">
        <f t="shared" si="134"/>
        <v>16.6684</v>
      </c>
      <c r="E1587" s="48">
        <v>83.0416666666667</v>
      </c>
      <c r="F1587" s="218"/>
      <c r="G1587" s="218">
        <f t="shared" si="135"/>
        <v>41.5208333333333</v>
      </c>
      <c r="H1587" s="47">
        <v>87.0583333333333</v>
      </c>
      <c r="I1587" s="218">
        <v>4</v>
      </c>
      <c r="J1587" s="218">
        <f t="shared" si="136"/>
        <v>13.65875</v>
      </c>
      <c r="K1587" s="46">
        <v>80</v>
      </c>
      <c r="L1587" s="218"/>
      <c r="M1587" s="218">
        <f t="shared" si="137"/>
        <v>12</v>
      </c>
      <c r="N1587" s="46">
        <f t="shared" si="138"/>
        <v>83.8479833333333</v>
      </c>
      <c r="O1587" s="218"/>
      <c r="P1587" s="202"/>
      <c r="Q1587" s="42"/>
      <c r="R1587" s="42"/>
      <c r="S1587" s="31"/>
    </row>
    <row r="1588" spans="1:19">
      <c r="A1588" s="36" t="s">
        <v>1351</v>
      </c>
      <c r="B1588" s="48">
        <v>73.718</v>
      </c>
      <c r="C1588" s="218"/>
      <c r="D1588" s="218">
        <f t="shared" si="134"/>
        <v>14.7436</v>
      </c>
      <c r="E1588" s="48">
        <v>78.3575</v>
      </c>
      <c r="F1588" s="218"/>
      <c r="G1588" s="218">
        <f t="shared" si="135"/>
        <v>39.17875</v>
      </c>
      <c r="H1588" s="47">
        <v>85.7086666666667</v>
      </c>
      <c r="I1588" s="218">
        <v>4</v>
      </c>
      <c r="J1588" s="218">
        <f t="shared" si="136"/>
        <v>13.4563</v>
      </c>
      <c r="K1588" s="46">
        <v>80</v>
      </c>
      <c r="L1588" s="218"/>
      <c r="M1588" s="218">
        <f t="shared" si="137"/>
        <v>12</v>
      </c>
      <c r="N1588" s="46">
        <f t="shared" si="138"/>
        <v>79.37865</v>
      </c>
      <c r="O1588" s="218"/>
      <c r="P1588" s="202"/>
      <c r="Q1588" s="42"/>
      <c r="R1588" s="42"/>
      <c r="S1588" s="31"/>
    </row>
    <row r="1589" spans="1:19">
      <c r="A1589" s="36" t="s">
        <v>1352</v>
      </c>
      <c r="B1589" s="48">
        <v>72.748</v>
      </c>
      <c r="C1589" s="218">
        <v>2</v>
      </c>
      <c r="D1589" s="218">
        <f t="shared" si="134"/>
        <v>14.9496</v>
      </c>
      <c r="E1589" s="48">
        <v>77.1383333333333</v>
      </c>
      <c r="F1589" s="218"/>
      <c r="G1589" s="218">
        <f t="shared" si="135"/>
        <v>38.5691666666667</v>
      </c>
      <c r="H1589" s="47">
        <v>87.165</v>
      </c>
      <c r="I1589" s="218">
        <v>7</v>
      </c>
      <c r="J1589" s="218">
        <f t="shared" si="136"/>
        <v>14.12475</v>
      </c>
      <c r="K1589" s="46">
        <v>80</v>
      </c>
      <c r="L1589" s="218"/>
      <c r="M1589" s="218">
        <f t="shared" si="137"/>
        <v>12</v>
      </c>
      <c r="N1589" s="46">
        <f t="shared" si="138"/>
        <v>79.6435166666667</v>
      </c>
      <c r="O1589" s="218"/>
      <c r="P1589" s="202"/>
      <c r="Q1589" s="42"/>
      <c r="R1589" s="42"/>
      <c r="S1589" s="31"/>
    </row>
    <row r="1590" spans="1:19">
      <c r="A1590" s="36" t="s">
        <v>1353</v>
      </c>
      <c r="B1590" s="48">
        <v>77.248</v>
      </c>
      <c r="C1590" s="218"/>
      <c r="D1590" s="218">
        <f t="shared" si="134"/>
        <v>15.4496</v>
      </c>
      <c r="E1590" s="48">
        <v>80.8666666666667</v>
      </c>
      <c r="F1590" s="218"/>
      <c r="G1590" s="218">
        <f t="shared" si="135"/>
        <v>40.4333333333334</v>
      </c>
      <c r="H1590" s="47">
        <v>81.6843333333333</v>
      </c>
      <c r="I1590" s="218">
        <v>4</v>
      </c>
      <c r="J1590" s="218">
        <f t="shared" si="136"/>
        <v>12.85265</v>
      </c>
      <c r="K1590" s="46">
        <v>80</v>
      </c>
      <c r="L1590" s="218"/>
      <c r="M1590" s="218">
        <f t="shared" si="137"/>
        <v>12</v>
      </c>
      <c r="N1590" s="46">
        <f t="shared" si="138"/>
        <v>80.7355833333334</v>
      </c>
      <c r="O1590" s="218"/>
      <c r="P1590" s="202"/>
      <c r="Q1590" s="42"/>
      <c r="R1590" s="42"/>
      <c r="S1590" s="31"/>
    </row>
    <row r="1591" spans="1:19">
      <c r="A1591" s="36" t="s">
        <v>1354</v>
      </c>
      <c r="B1591" s="48">
        <v>73.908</v>
      </c>
      <c r="C1591" s="218"/>
      <c r="D1591" s="218">
        <f t="shared" si="134"/>
        <v>14.7816</v>
      </c>
      <c r="E1591" s="48">
        <v>80.0241666666667</v>
      </c>
      <c r="F1591" s="218"/>
      <c r="G1591" s="218">
        <f t="shared" si="135"/>
        <v>40.0120833333334</v>
      </c>
      <c r="H1591" s="47">
        <v>87.162</v>
      </c>
      <c r="I1591" s="218">
        <v>4</v>
      </c>
      <c r="J1591" s="218">
        <f t="shared" si="136"/>
        <v>13.6743</v>
      </c>
      <c r="K1591" s="46">
        <v>80</v>
      </c>
      <c r="L1591" s="218">
        <v>2</v>
      </c>
      <c r="M1591" s="218">
        <f t="shared" si="137"/>
        <v>12.3</v>
      </c>
      <c r="N1591" s="46">
        <f t="shared" si="138"/>
        <v>80.7679833333333</v>
      </c>
      <c r="O1591" s="218"/>
      <c r="P1591" s="202"/>
      <c r="Q1591" s="42"/>
      <c r="R1591" s="42"/>
      <c r="S1591" s="31"/>
    </row>
    <row r="1592" spans="1:19">
      <c r="A1592" s="36" t="s">
        <v>1355</v>
      </c>
      <c r="B1592" s="48">
        <v>77.822</v>
      </c>
      <c r="C1592" s="218"/>
      <c r="D1592" s="218">
        <f t="shared" si="134"/>
        <v>15.5644</v>
      </c>
      <c r="E1592" s="48">
        <v>81.125</v>
      </c>
      <c r="F1592" s="218"/>
      <c r="G1592" s="218">
        <f t="shared" si="135"/>
        <v>40.5625</v>
      </c>
      <c r="H1592" s="47">
        <v>86.881</v>
      </c>
      <c r="I1592" s="218">
        <v>4</v>
      </c>
      <c r="J1592" s="218">
        <f t="shared" si="136"/>
        <v>13.63215</v>
      </c>
      <c r="K1592" s="46">
        <v>80</v>
      </c>
      <c r="L1592" s="218"/>
      <c r="M1592" s="218">
        <f t="shared" si="137"/>
        <v>12</v>
      </c>
      <c r="N1592" s="46">
        <f t="shared" si="138"/>
        <v>81.75905</v>
      </c>
      <c r="O1592" s="218"/>
      <c r="P1592" s="202"/>
      <c r="Q1592" s="42"/>
      <c r="R1592" s="42"/>
      <c r="S1592" s="31"/>
    </row>
    <row r="1593" spans="1:19">
      <c r="A1593" s="36" t="s">
        <v>1356</v>
      </c>
      <c r="B1593" s="48">
        <v>88.4</v>
      </c>
      <c r="C1593" s="218"/>
      <c r="D1593" s="218">
        <f t="shared" si="134"/>
        <v>17.68</v>
      </c>
      <c r="E1593" s="48">
        <v>85.645</v>
      </c>
      <c r="F1593" s="218"/>
      <c r="G1593" s="218">
        <f t="shared" si="135"/>
        <v>42.8225</v>
      </c>
      <c r="H1593" s="47">
        <v>85.7253333333333</v>
      </c>
      <c r="I1593" s="218">
        <v>4</v>
      </c>
      <c r="J1593" s="218">
        <f t="shared" si="136"/>
        <v>13.4588</v>
      </c>
      <c r="K1593" s="46">
        <v>80</v>
      </c>
      <c r="L1593" s="218"/>
      <c r="M1593" s="218">
        <f t="shared" si="137"/>
        <v>12</v>
      </c>
      <c r="N1593" s="46">
        <f t="shared" si="138"/>
        <v>85.9613</v>
      </c>
      <c r="O1593" s="218"/>
      <c r="P1593" s="202"/>
      <c r="Q1593" s="42"/>
      <c r="R1593" s="42"/>
      <c r="S1593" s="31"/>
    </row>
    <row r="1594" spans="1:19">
      <c r="A1594" s="36" t="s">
        <v>1357</v>
      </c>
      <c r="B1594" s="48">
        <v>71.99</v>
      </c>
      <c r="C1594" s="218"/>
      <c r="D1594" s="218">
        <f t="shared" si="134"/>
        <v>14.398</v>
      </c>
      <c r="E1594" s="48">
        <v>83.7683333333333</v>
      </c>
      <c r="F1594" s="218"/>
      <c r="G1594" s="218">
        <f t="shared" si="135"/>
        <v>41.8841666666667</v>
      </c>
      <c r="H1594" s="47">
        <v>86.619</v>
      </c>
      <c r="I1594" s="218">
        <v>4</v>
      </c>
      <c r="J1594" s="218">
        <f t="shared" si="136"/>
        <v>13.59285</v>
      </c>
      <c r="K1594" s="46">
        <v>80</v>
      </c>
      <c r="L1594" s="218"/>
      <c r="M1594" s="218">
        <f t="shared" si="137"/>
        <v>12</v>
      </c>
      <c r="N1594" s="46">
        <f t="shared" si="138"/>
        <v>81.8750166666667</v>
      </c>
      <c r="O1594" s="218"/>
      <c r="P1594" s="202"/>
      <c r="Q1594" s="42"/>
      <c r="R1594" s="42"/>
      <c r="S1594" s="31"/>
    </row>
    <row r="1595" spans="1:19">
      <c r="A1595" s="36" t="s">
        <v>1358</v>
      </c>
      <c r="B1595" s="48">
        <v>89.524</v>
      </c>
      <c r="C1595" s="218">
        <v>4</v>
      </c>
      <c r="D1595" s="218">
        <f t="shared" si="134"/>
        <v>18.7048</v>
      </c>
      <c r="E1595" s="48">
        <v>83.8733333333333</v>
      </c>
      <c r="F1595" s="218"/>
      <c r="G1595" s="218">
        <f t="shared" si="135"/>
        <v>41.9366666666667</v>
      </c>
      <c r="H1595" s="47">
        <v>86.8316666666667</v>
      </c>
      <c r="I1595" s="218">
        <v>4</v>
      </c>
      <c r="J1595" s="218">
        <f t="shared" si="136"/>
        <v>13.62475</v>
      </c>
      <c r="K1595" s="46">
        <v>80</v>
      </c>
      <c r="L1595" s="218">
        <v>8</v>
      </c>
      <c r="M1595" s="218">
        <f t="shared" si="137"/>
        <v>13.2</v>
      </c>
      <c r="N1595" s="46">
        <f t="shared" si="138"/>
        <v>87.4662166666667</v>
      </c>
      <c r="O1595" s="218">
        <v>9</v>
      </c>
      <c r="P1595" s="202"/>
      <c r="Q1595" s="42"/>
      <c r="R1595" s="42"/>
      <c r="S1595" s="31"/>
    </row>
    <row r="1596" spans="1:19">
      <c r="A1596" s="36" t="s">
        <v>1359</v>
      </c>
      <c r="B1596" s="48">
        <v>89.232</v>
      </c>
      <c r="C1596" s="218"/>
      <c r="D1596" s="218">
        <f t="shared" si="134"/>
        <v>17.8464</v>
      </c>
      <c r="E1596" s="48">
        <v>85.9916666666667</v>
      </c>
      <c r="F1596" s="218"/>
      <c r="G1596" s="218">
        <f t="shared" si="135"/>
        <v>42.9958333333334</v>
      </c>
      <c r="H1596" s="47">
        <v>84.7753333333333</v>
      </c>
      <c r="I1596" s="218">
        <v>4</v>
      </c>
      <c r="J1596" s="218">
        <f t="shared" si="136"/>
        <v>13.3163</v>
      </c>
      <c r="K1596" s="46">
        <v>80</v>
      </c>
      <c r="L1596" s="218"/>
      <c r="M1596" s="218">
        <f t="shared" si="137"/>
        <v>12</v>
      </c>
      <c r="N1596" s="46">
        <f t="shared" si="138"/>
        <v>86.1585333333334</v>
      </c>
      <c r="O1596" s="218"/>
      <c r="P1596" s="202"/>
      <c r="Q1596" s="42"/>
      <c r="R1596" s="42"/>
      <c r="S1596" s="31"/>
    </row>
    <row r="1597" spans="1:19">
      <c r="A1597" s="36" t="s">
        <v>1360</v>
      </c>
      <c r="B1597" s="48">
        <v>83.926</v>
      </c>
      <c r="C1597" s="218"/>
      <c r="D1597" s="218">
        <f t="shared" si="134"/>
        <v>16.7852</v>
      </c>
      <c r="E1597" s="48">
        <v>86.9683333333333</v>
      </c>
      <c r="F1597" s="218"/>
      <c r="G1597" s="218">
        <f t="shared" si="135"/>
        <v>43.4841666666667</v>
      </c>
      <c r="H1597" s="47">
        <v>87.3363333333333</v>
      </c>
      <c r="I1597" s="218">
        <v>4</v>
      </c>
      <c r="J1597" s="218">
        <f t="shared" si="136"/>
        <v>13.70045</v>
      </c>
      <c r="K1597" s="46">
        <v>80</v>
      </c>
      <c r="L1597" s="218">
        <v>4</v>
      </c>
      <c r="M1597" s="218">
        <f t="shared" si="137"/>
        <v>12.6</v>
      </c>
      <c r="N1597" s="46">
        <f t="shared" si="138"/>
        <v>86.5698166666666</v>
      </c>
      <c r="O1597" s="218">
        <v>17</v>
      </c>
      <c r="P1597" s="202"/>
      <c r="Q1597" s="42"/>
      <c r="R1597" s="42"/>
      <c r="S1597" s="31"/>
    </row>
    <row r="1598" spans="1:19">
      <c r="A1598" s="36" t="s">
        <v>1361</v>
      </c>
      <c r="B1598" s="48">
        <v>88.014</v>
      </c>
      <c r="C1598" s="218"/>
      <c r="D1598" s="218">
        <f t="shared" si="134"/>
        <v>17.6028</v>
      </c>
      <c r="E1598" s="48">
        <v>88.0875</v>
      </c>
      <c r="F1598" s="218"/>
      <c r="G1598" s="218">
        <f t="shared" si="135"/>
        <v>44.04375</v>
      </c>
      <c r="H1598" s="47">
        <v>89.472</v>
      </c>
      <c r="I1598" s="218">
        <v>4</v>
      </c>
      <c r="J1598" s="218">
        <f t="shared" si="136"/>
        <v>14.0208</v>
      </c>
      <c r="K1598" s="46">
        <v>80</v>
      </c>
      <c r="L1598" s="218">
        <v>10</v>
      </c>
      <c r="M1598" s="218">
        <f t="shared" si="137"/>
        <v>13.5</v>
      </c>
      <c r="N1598" s="46">
        <f t="shared" si="138"/>
        <v>89.16735</v>
      </c>
      <c r="O1598" s="218">
        <v>5</v>
      </c>
      <c r="P1598" s="202"/>
      <c r="Q1598" s="42"/>
      <c r="R1598" s="42"/>
      <c r="S1598" s="31"/>
    </row>
    <row r="1599" spans="1:19">
      <c r="A1599" s="36" t="s">
        <v>1362</v>
      </c>
      <c r="B1599" s="48">
        <v>79.826</v>
      </c>
      <c r="C1599" s="218"/>
      <c r="D1599" s="218">
        <f t="shared" si="134"/>
        <v>15.9652</v>
      </c>
      <c r="E1599" s="48">
        <v>81.9508333333333</v>
      </c>
      <c r="F1599" s="218"/>
      <c r="G1599" s="218">
        <f t="shared" si="135"/>
        <v>40.9754166666667</v>
      </c>
      <c r="H1599" s="47">
        <v>89.288</v>
      </c>
      <c r="I1599" s="218">
        <v>7</v>
      </c>
      <c r="J1599" s="218">
        <f t="shared" si="136"/>
        <v>14.4432</v>
      </c>
      <c r="K1599" s="46">
        <v>80</v>
      </c>
      <c r="L1599" s="218">
        <v>7</v>
      </c>
      <c r="M1599" s="218">
        <f t="shared" si="137"/>
        <v>13.05</v>
      </c>
      <c r="N1599" s="46">
        <f t="shared" si="138"/>
        <v>84.4338166666667</v>
      </c>
      <c r="O1599" s="218"/>
      <c r="P1599" s="202"/>
      <c r="Q1599" s="42"/>
      <c r="R1599" s="42"/>
      <c r="S1599" s="31"/>
    </row>
    <row r="1600" spans="1:19">
      <c r="A1600" s="36" t="s">
        <v>1363</v>
      </c>
      <c r="B1600" s="48">
        <v>71.534</v>
      </c>
      <c r="C1600" s="218">
        <v>5</v>
      </c>
      <c r="D1600" s="218">
        <f t="shared" si="134"/>
        <v>15.3068</v>
      </c>
      <c r="E1600" s="48">
        <v>80.4191666666667</v>
      </c>
      <c r="F1600" s="218"/>
      <c r="G1600" s="218">
        <f t="shared" si="135"/>
        <v>40.2095833333333</v>
      </c>
      <c r="H1600" s="47">
        <v>83.7373333333333</v>
      </c>
      <c r="I1600" s="218">
        <v>4</v>
      </c>
      <c r="J1600" s="218">
        <f t="shared" si="136"/>
        <v>13.1606</v>
      </c>
      <c r="K1600" s="46">
        <v>80</v>
      </c>
      <c r="L1600" s="218">
        <v>20</v>
      </c>
      <c r="M1600" s="218">
        <f t="shared" si="137"/>
        <v>15</v>
      </c>
      <c r="N1600" s="46">
        <f t="shared" si="138"/>
        <v>83.6769833333333</v>
      </c>
      <c r="O1600" s="218"/>
      <c r="P1600" s="202"/>
      <c r="Q1600" s="42"/>
      <c r="R1600" s="42"/>
      <c r="S1600" s="31"/>
    </row>
    <row r="1601" spans="1:19">
      <c r="A1601" s="36" t="s">
        <v>1364</v>
      </c>
      <c r="B1601" s="48">
        <v>78.648</v>
      </c>
      <c r="C1601" s="218"/>
      <c r="D1601" s="218">
        <f t="shared" si="134"/>
        <v>15.7296</v>
      </c>
      <c r="E1601" s="48">
        <v>73.2916666666667</v>
      </c>
      <c r="F1601" s="218"/>
      <c r="G1601" s="218">
        <f t="shared" si="135"/>
        <v>36.6458333333333</v>
      </c>
      <c r="H1601" s="47">
        <v>85.522</v>
      </c>
      <c r="I1601" s="218">
        <v>4</v>
      </c>
      <c r="J1601" s="218">
        <f t="shared" si="136"/>
        <v>13.4283</v>
      </c>
      <c r="K1601" s="46">
        <v>80</v>
      </c>
      <c r="L1601" s="218"/>
      <c r="M1601" s="218">
        <f t="shared" si="137"/>
        <v>12</v>
      </c>
      <c r="N1601" s="46">
        <f t="shared" si="138"/>
        <v>77.8037333333334</v>
      </c>
      <c r="O1601" s="218"/>
      <c r="P1601" s="202"/>
      <c r="Q1601" s="42"/>
      <c r="R1601" s="42"/>
      <c r="S1601" s="31"/>
    </row>
    <row r="1602" spans="1:19">
      <c r="A1602" s="36" t="s">
        <v>1365</v>
      </c>
      <c r="B1602" s="48">
        <v>86.24</v>
      </c>
      <c r="C1602" s="218"/>
      <c r="D1602" s="218">
        <f t="shared" si="134"/>
        <v>17.248</v>
      </c>
      <c r="E1602" s="48">
        <v>85.32</v>
      </c>
      <c r="F1602" s="218"/>
      <c r="G1602" s="218">
        <f t="shared" si="135"/>
        <v>42.66</v>
      </c>
      <c r="H1602" s="47">
        <v>88.404</v>
      </c>
      <c r="I1602" s="218">
        <v>4</v>
      </c>
      <c r="J1602" s="218">
        <f t="shared" si="136"/>
        <v>13.8606</v>
      </c>
      <c r="K1602" s="46">
        <v>80</v>
      </c>
      <c r="L1602" s="218">
        <v>8</v>
      </c>
      <c r="M1602" s="218">
        <f t="shared" si="137"/>
        <v>13.2</v>
      </c>
      <c r="N1602" s="46">
        <f t="shared" si="138"/>
        <v>86.9686</v>
      </c>
      <c r="O1602" s="218">
        <v>13</v>
      </c>
      <c r="P1602" s="202"/>
      <c r="Q1602" s="42"/>
      <c r="R1602" s="42"/>
      <c r="S1602" s="31"/>
    </row>
    <row r="1603" spans="1:19">
      <c r="A1603" s="36" t="s">
        <v>1366</v>
      </c>
      <c r="B1603" s="48">
        <v>90.274</v>
      </c>
      <c r="C1603" s="218"/>
      <c r="D1603" s="218">
        <f t="shared" si="134"/>
        <v>18.0548</v>
      </c>
      <c r="E1603" s="48">
        <v>91.0266666666667</v>
      </c>
      <c r="F1603" s="218"/>
      <c r="G1603" s="218">
        <f t="shared" si="135"/>
        <v>45.5133333333333</v>
      </c>
      <c r="H1603" s="47">
        <v>93.0326666666667</v>
      </c>
      <c r="I1603" s="218">
        <v>4</v>
      </c>
      <c r="J1603" s="218">
        <f t="shared" si="136"/>
        <v>14.5549</v>
      </c>
      <c r="K1603" s="46">
        <v>80</v>
      </c>
      <c r="L1603" s="218">
        <v>15</v>
      </c>
      <c r="M1603" s="218">
        <f t="shared" si="137"/>
        <v>14.25</v>
      </c>
      <c r="N1603" s="46">
        <f t="shared" si="138"/>
        <v>92.3730333333334</v>
      </c>
      <c r="O1603" s="218">
        <v>1</v>
      </c>
      <c r="P1603" s="202"/>
      <c r="Q1603" s="42"/>
      <c r="R1603" s="42"/>
      <c r="S1603" s="31"/>
    </row>
    <row r="1604" spans="1:19">
      <c r="A1604" s="36" t="s">
        <v>1367</v>
      </c>
      <c r="B1604" s="48">
        <v>78.33</v>
      </c>
      <c r="C1604" s="218"/>
      <c r="D1604" s="218">
        <f t="shared" si="134"/>
        <v>15.666</v>
      </c>
      <c r="E1604" s="48">
        <v>81.2675</v>
      </c>
      <c r="F1604" s="218"/>
      <c r="G1604" s="218">
        <f t="shared" si="135"/>
        <v>40.63375</v>
      </c>
      <c r="H1604" s="47">
        <v>87.427</v>
      </c>
      <c r="I1604" s="218">
        <v>4</v>
      </c>
      <c r="J1604" s="218">
        <f t="shared" si="136"/>
        <v>13.71405</v>
      </c>
      <c r="K1604" s="46">
        <v>80</v>
      </c>
      <c r="L1604" s="218">
        <v>4</v>
      </c>
      <c r="M1604" s="218">
        <f t="shared" si="137"/>
        <v>12.6</v>
      </c>
      <c r="N1604" s="46">
        <f t="shared" si="138"/>
        <v>82.6138</v>
      </c>
      <c r="O1604" s="218"/>
      <c r="P1604" s="202"/>
      <c r="Q1604" s="42"/>
      <c r="R1604" s="42"/>
      <c r="S1604" s="31"/>
    </row>
    <row r="1605" spans="1:19">
      <c r="A1605" s="36" t="s">
        <v>1368</v>
      </c>
      <c r="B1605" s="48">
        <v>81.148</v>
      </c>
      <c r="C1605" s="218"/>
      <c r="D1605" s="218">
        <f t="shared" si="134"/>
        <v>16.2296</v>
      </c>
      <c r="E1605" s="48">
        <v>79.7116666666667</v>
      </c>
      <c r="F1605" s="218"/>
      <c r="G1605" s="218">
        <f t="shared" si="135"/>
        <v>39.8558333333334</v>
      </c>
      <c r="H1605" s="47">
        <v>87.1416666666667</v>
      </c>
      <c r="I1605" s="218">
        <v>4</v>
      </c>
      <c r="J1605" s="218">
        <f t="shared" si="136"/>
        <v>13.67125</v>
      </c>
      <c r="K1605" s="46">
        <v>80</v>
      </c>
      <c r="L1605" s="218"/>
      <c r="M1605" s="218">
        <f t="shared" si="137"/>
        <v>12</v>
      </c>
      <c r="N1605" s="46">
        <f t="shared" si="138"/>
        <v>81.7566833333334</v>
      </c>
      <c r="O1605" s="218"/>
      <c r="P1605" s="202"/>
      <c r="Q1605" s="42"/>
      <c r="R1605" s="42"/>
      <c r="S1605" s="31"/>
    </row>
    <row r="1606" spans="1:19">
      <c r="A1606" s="36" t="s">
        <v>1369</v>
      </c>
      <c r="B1606" s="48">
        <v>85.27</v>
      </c>
      <c r="C1606" s="218"/>
      <c r="D1606" s="218">
        <f t="shared" si="134"/>
        <v>17.054</v>
      </c>
      <c r="E1606" s="48">
        <v>79.5675</v>
      </c>
      <c r="F1606" s="218"/>
      <c r="G1606" s="218">
        <f t="shared" si="135"/>
        <v>39.78375</v>
      </c>
      <c r="H1606" s="47">
        <v>89.462</v>
      </c>
      <c r="I1606" s="218">
        <v>4</v>
      </c>
      <c r="J1606" s="218">
        <f t="shared" si="136"/>
        <v>14.0193</v>
      </c>
      <c r="K1606" s="46">
        <v>80</v>
      </c>
      <c r="L1606" s="218">
        <v>4</v>
      </c>
      <c r="M1606" s="218">
        <f t="shared" si="137"/>
        <v>12.6</v>
      </c>
      <c r="N1606" s="46">
        <f t="shared" si="138"/>
        <v>83.45705</v>
      </c>
      <c r="O1606" s="218"/>
      <c r="P1606" s="202"/>
      <c r="Q1606" s="42"/>
      <c r="R1606" s="42"/>
      <c r="S1606" s="31"/>
    </row>
    <row r="1607" spans="1:19">
      <c r="A1607" s="36" t="s">
        <v>1370</v>
      </c>
      <c r="B1607" s="48">
        <v>81.742</v>
      </c>
      <c r="C1607" s="218"/>
      <c r="D1607" s="218">
        <f t="shared" si="134"/>
        <v>16.3484</v>
      </c>
      <c r="E1607" s="48">
        <v>83.5641666666667</v>
      </c>
      <c r="F1607" s="218"/>
      <c r="G1607" s="218">
        <f t="shared" si="135"/>
        <v>41.7820833333333</v>
      </c>
      <c r="H1607" s="47">
        <v>86.9103333333333</v>
      </c>
      <c r="I1607" s="218">
        <v>4</v>
      </c>
      <c r="J1607" s="218">
        <f t="shared" si="136"/>
        <v>13.63655</v>
      </c>
      <c r="K1607" s="46">
        <v>80</v>
      </c>
      <c r="L1607" s="218"/>
      <c r="M1607" s="218">
        <f t="shared" si="137"/>
        <v>12</v>
      </c>
      <c r="N1607" s="46">
        <f t="shared" si="138"/>
        <v>83.7670333333333</v>
      </c>
      <c r="O1607" s="218"/>
      <c r="P1607" s="202"/>
      <c r="Q1607" s="42"/>
      <c r="R1607" s="42"/>
      <c r="S1607" s="31"/>
    </row>
    <row r="1608" spans="1:19">
      <c r="A1608" s="36" t="s">
        <v>1371</v>
      </c>
      <c r="B1608" s="48">
        <v>85.896</v>
      </c>
      <c r="C1608" s="218"/>
      <c r="D1608" s="218">
        <f t="shared" si="134"/>
        <v>17.1792</v>
      </c>
      <c r="E1608" s="48">
        <v>83.695</v>
      </c>
      <c r="F1608" s="218"/>
      <c r="G1608" s="218">
        <f t="shared" si="135"/>
        <v>41.8475</v>
      </c>
      <c r="H1608" s="47">
        <v>85.4046666666667</v>
      </c>
      <c r="I1608" s="218">
        <v>4</v>
      </c>
      <c r="J1608" s="218">
        <f t="shared" si="136"/>
        <v>13.4107</v>
      </c>
      <c r="K1608" s="46">
        <v>80</v>
      </c>
      <c r="L1608" s="218">
        <v>2</v>
      </c>
      <c r="M1608" s="218">
        <f t="shared" si="137"/>
        <v>12.3</v>
      </c>
      <c r="N1608" s="46">
        <f t="shared" si="138"/>
        <v>84.7374</v>
      </c>
      <c r="O1608" s="218"/>
      <c r="P1608" s="202"/>
      <c r="Q1608" s="42"/>
      <c r="R1608" s="42"/>
      <c r="S1608" s="31"/>
    </row>
    <row r="1609" spans="1:19">
      <c r="A1609" s="36" t="s">
        <v>1372</v>
      </c>
      <c r="B1609" s="48">
        <v>87.218</v>
      </c>
      <c r="C1609" s="218"/>
      <c r="D1609" s="218">
        <f t="shared" si="134"/>
        <v>17.4436</v>
      </c>
      <c r="E1609" s="48">
        <v>86.1291666666667</v>
      </c>
      <c r="F1609" s="218"/>
      <c r="G1609" s="218">
        <f t="shared" si="135"/>
        <v>43.0645833333334</v>
      </c>
      <c r="H1609" s="47">
        <v>90.7356666666667</v>
      </c>
      <c r="I1609" s="218">
        <v>4</v>
      </c>
      <c r="J1609" s="218">
        <f t="shared" si="136"/>
        <v>14.21035</v>
      </c>
      <c r="K1609" s="46">
        <v>80</v>
      </c>
      <c r="L1609" s="218">
        <v>9</v>
      </c>
      <c r="M1609" s="218">
        <f t="shared" si="137"/>
        <v>13.35</v>
      </c>
      <c r="N1609" s="46">
        <f t="shared" si="138"/>
        <v>88.0685333333333</v>
      </c>
      <c r="O1609" s="218">
        <v>6</v>
      </c>
      <c r="P1609" s="202"/>
      <c r="Q1609" s="42"/>
      <c r="R1609" s="42"/>
      <c r="S1609" s="31"/>
    </row>
    <row r="1610" spans="1:19">
      <c r="A1610" s="36" t="s">
        <v>1373</v>
      </c>
      <c r="B1610" s="48">
        <v>86.272</v>
      </c>
      <c r="C1610" s="218"/>
      <c r="D1610" s="218">
        <f t="shared" si="134"/>
        <v>17.2544</v>
      </c>
      <c r="E1610" s="48">
        <v>84.9633333333333</v>
      </c>
      <c r="F1610" s="218"/>
      <c r="G1610" s="218">
        <f t="shared" si="135"/>
        <v>42.4816666666666</v>
      </c>
      <c r="H1610" s="47">
        <v>88.0186666666667</v>
      </c>
      <c r="I1610" s="218">
        <v>4</v>
      </c>
      <c r="J1610" s="218">
        <f t="shared" si="136"/>
        <v>13.8028</v>
      </c>
      <c r="K1610" s="46">
        <v>80</v>
      </c>
      <c r="L1610" s="218">
        <v>6</v>
      </c>
      <c r="M1610" s="218">
        <f t="shared" si="137"/>
        <v>12.9</v>
      </c>
      <c r="N1610" s="46">
        <f t="shared" si="138"/>
        <v>86.4388666666667</v>
      </c>
      <c r="O1610" s="218">
        <v>18</v>
      </c>
      <c r="P1610" s="202"/>
      <c r="Q1610" s="42"/>
      <c r="R1610" s="42"/>
      <c r="S1610" s="31"/>
    </row>
    <row r="1611" spans="1:19">
      <c r="A1611" s="36" t="s">
        <v>1374</v>
      </c>
      <c r="B1611" s="48">
        <v>83.312</v>
      </c>
      <c r="C1611" s="218"/>
      <c r="D1611" s="218">
        <f t="shared" si="134"/>
        <v>16.6624</v>
      </c>
      <c r="E1611" s="48">
        <v>82.6675</v>
      </c>
      <c r="F1611" s="218"/>
      <c r="G1611" s="218">
        <f t="shared" si="135"/>
        <v>41.33375</v>
      </c>
      <c r="H1611" s="47">
        <v>90.092</v>
      </c>
      <c r="I1611" s="218">
        <v>4</v>
      </c>
      <c r="J1611" s="218">
        <f t="shared" si="136"/>
        <v>14.1138</v>
      </c>
      <c r="K1611" s="46">
        <v>80</v>
      </c>
      <c r="L1611" s="218"/>
      <c r="M1611" s="218">
        <f t="shared" si="137"/>
        <v>12</v>
      </c>
      <c r="N1611" s="46">
        <f t="shared" si="138"/>
        <v>84.10995</v>
      </c>
      <c r="O1611" s="218"/>
      <c r="P1611" s="202"/>
      <c r="Q1611" s="42"/>
      <c r="R1611" s="42"/>
      <c r="S1611" s="31"/>
    </row>
    <row r="1612" spans="1:19">
      <c r="A1612" s="36" t="s">
        <v>1375</v>
      </c>
      <c r="B1612" s="48">
        <v>75.958</v>
      </c>
      <c r="C1612" s="218"/>
      <c r="D1612" s="218">
        <f t="shared" si="134"/>
        <v>15.1916</v>
      </c>
      <c r="E1612" s="48">
        <v>72.6583333333333</v>
      </c>
      <c r="F1612" s="218"/>
      <c r="G1612" s="218">
        <f t="shared" si="135"/>
        <v>36.3291666666667</v>
      </c>
      <c r="H1612" s="47">
        <v>87.1586666666667</v>
      </c>
      <c r="I1612" s="218">
        <v>4</v>
      </c>
      <c r="J1612" s="218">
        <f t="shared" si="136"/>
        <v>13.6738</v>
      </c>
      <c r="K1612" s="46">
        <v>80</v>
      </c>
      <c r="L1612" s="218"/>
      <c r="M1612" s="218">
        <f t="shared" si="137"/>
        <v>12</v>
      </c>
      <c r="N1612" s="46">
        <f t="shared" si="138"/>
        <v>77.1945666666667</v>
      </c>
      <c r="O1612" s="218"/>
      <c r="P1612" s="202"/>
      <c r="Q1612" s="42"/>
      <c r="R1612" s="42"/>
      <c r="S1612" s="31"/>
    </row>
    <row r="1613" spans="1:19">
      <c r="A1613" s="36" t="s">
        <v>1376</v>
      </c>
      <c r="B1613" s="47">
        <v>68.194</v>
      </c>
      <c r="C1613" s="203"/>
      <c r="D1613" s="218">
        <f t="shared" si="134"/>
        <v>13.6388</v>
      </c>
      <c r="E1613" s="47">
        <v>70.3308333333333</v>
      </c>
      <c r="F1613" s="203"/>
      <c r="G1613" s="218">
        <f t="shared" si="135"/>
        <v>35.1654166666667</v>
      </c>
      <c r="H1613" s="47">
        <v>70.1945</v>
      </c>
      <c r="I1613" s="203">
        <v>4</v>
      </c>
      <c r="J1613" s="218">
        <f t="shared" si="136"/>
        <v>11.129175</v>
      </c>
      <c r="K1613" s="46">
        <v>80</v>
      </c>
      <c r="L1613" s="203"/>
      <c r="M1613" s="218">
        <f t="shared" si="137"/>
        <v>12</v>
      </c>
      <c r="N1613" s="46">
        <f t="shared" si="138"/>
        <v>71.9333916666667</v>
      </c>
      <c r="O1613" s="203"/>
      <c r="P1613" s="42"/>
      <c r="Q1613" s="42"/>
      <c r="R1613" s="42"/>
      <c r="S1613" s="31"/>
    </row>
    <row r="1614" spans="1:19">
      <c r="A1614" s="36" t="s">
        <v>1377</v>
      </c>
      <c r="B1614" s="47">
        <v>84.352</v>
      </c>
      <c r="C1614" s="203"/>
      <c r="D1614" s="218">
        <f t="shared" si="134"/>
        <v>16.8704</v>
      </c>
      <c r="E1614" s="47">
        <v>83.8508333333333</v>
      </c>
      <c r="F1614" s="203"/>
      <c r="G1614" s="218">
        <f t="shared" si="135"/>
        <v>41.9254166666666</v>
      </c>
      <c r="H1614" s="47">
        <v>84.8733333333333</v>
      </c>
      <c r="I1614" s="203">
        <v>4</v>
      </c>
      <c r="J1614" s="218">
        <f t="shared" si="136"/>
        <v>13.331</v>
      </c>
      <c r="K1614" s="46">
        <v>80</v>
      </c>
      <c r="L1614" s="203"/>
      <c r="M1614" s="218">
        <f t="shared" si="137"/>
        <v>12</v>
      </c>
      <c r="N1614" s="46">
        <f t="shared" si="138"/>
        <v>84.1268166666667</v>
      </c>
      <c r="O1614" s="203"/>
      <c r="P1614" s="42"/>
      <c r="Q1614" s="42"/>
      <c r="R1614" s="42"/>
      <c r="S1614" s="31"/>
    </row>
    <row r="1615" spans="1:19">
      <c r="A1615" s="36" t="s">
        <v>1378</v>
      </c>
      <c r="B1615" s="47">
        <v>87.878</v>
      </c>
      <c r="C1615" s="203"/>
      <c r="D1615" s="218">
        <f t="shared" si="134"/>
        <v>17.5756</v>
      </c>
      <c r="E1615" s="47">
        <v>85.1466666666667</v>
      </c>
      <c r="F1615" s="203"/>
      <c r="G1615" s="218">
        <f t="shared" si="135"/>
        <v>42.5733333333334</v>
      </c>
      <c r="H1615" s="47">
        <v>87.4453333333333</v>
      </c>
      <c r="I1615" s="203">
        <v>4</v>
      </c>
      <c r="J1615" s="218">
        <f t="shared" si="136"/>
        <v>13.7168</v>
      </c>
      <c r="K1615" s="46">
        <v>80</v>
      </c>
      <c r="L1615" s="203">
        <v>9</v>
      </c>
      <c r="M1615" s="218">
        <f t="shared" si="137"/>
        <v>13.35</v>
      </c>
      <c r="N1615" s="46">
        <f t="shared" si="138"/>
        <v>87.2157333333333</v>
      </c>
      <c r="O1615" s="203">
        <v>12</v>
      </c>
      <c r="P1615" s="42"/>
      <c r="Q1615" s="42"/>
      <c r="R1615" s="42"/>
      <c r="S1615" s="31"/>
    </row>
    <row r="1616" spans="1:19">
      <c r="A1616" s="36" t="s">
        <v>1379</v>
      </c>
      <c r="B1616" s="47">
        <v>85.202</v>
      </c>
      <c r="C1616" s="203"/>
      <c r="D1616" s="218">
        <f t="shared" si="134"/>
        <v>17.0404</v>
      </c>
      <c r="E1616" s="47">
        <v>77.5925</v>
      </c>
      <c r="F1616" s="203"/>
      <c r="G1616" s="218">
        <f t="shared" si="135"/>
        <v>38.79625</v>
      </c>
      <c r="H1616" s="47">
        <v>82.202</v>
      </c>
      <c r="I1616" s="203">
        <v>4</v>
      </c>
      <c r="J1616" s="218">
        <f t="shared" si="136"/>
        <v>12.9303</v>
      </c>
      <c r="K1616" s="46">
        <v>80</v>
      </c>
      <c r="L1616" s="203"/>
      <c r="M1616" s="218">
        <f t="shared" si="137"/>
        <v>12</v>
      </c>
      <c r="N1616" s="46">
        <f t="shared" si="138"/>
        <v>80.76695</v>
      </c>
      <c r="O1616" s="203"/>
      <c r="P1616" s="42"/>
      <c r="Q1616" s="42"/>
      <c r="R1616" s="42"/>
      <c r="S1616" s="31"/>
    </row>
    <row r="1617" spans="1:19">
      <c r="A1617" s="36" t="s">
        <v>1380</v>
      </c>
      <c r="B1617" s="47">
        <v>88.938</v>
      </c>
      <c r="C1617" s="203"/>
      <c r="D1617" s="218">
        <f t="shared" si="134"/>
        <v>17.7876</v>
      </c>
      <c r="E1617" s="47">
        <v>85.5467424242424</v>
      </c>
      <c r="F1617" s="203"/>
      <c r="G1617" s="218">
        <f t="shared" si="135"/>
        <v>42.7733712121212</v>
      </c>
      <c r="H1617" s="47">
        <v>86.2533333333333</v>
      </c>
      <c r="I1617" s="203">
        <v>4</v>
      </c>
      <c r="J1617" s="218">
        <f t="shared" si="136"/>
        <v>13.538</v>
      </c>
      <c r="K1617" s="46">
        <v>80</v>
      </c>
      <c r="L1617" s="203">
        <v>8</v>
      </c>
      <c r="M1617" s="218">
        <f t="shared" si="137"/>
        <v>13.2</v>
      </c>
      <c r="N1617" s="46">
        <f t="shared" si="138"/>
        <v>87.2989712121212</v>
      </c>
      <c r="O1617" s="203">
        <v>11</v>
      </c>
      <c r="P1617" s="42"/>
      <c r="Q1617" s="42"/>
      <c r="R1617" s="42"/>
      <c r="S1617" s="31"/>
    </row>
    <row r="1618" spans="1:19">
      <c r="A1618" s="36" t="s">
        <v>1381</v>
      </c>
      <c r="B1618" s="47">
        <v>84.098</v>
      </c>
      <c r="C1618" s="203"/>
      <c r="D1618" s="218">
        <f t="shared" si="134"/>
        <v>16.8196</v>
      </c>
      <c r="E1618" s="47">
        <v>81.5363636363636</v>
      </c>
      <c r="F1618" s="203"/>
      <c r="G1618" s="218">
        <f t="shared" si="135"/>
        <v>40.7681818181818</v>
      </c>
      <c r="H1618" s="47">
        <v>87.1886666666667</v>
      </c>
      <c r="I1618" s="203">
        <v>4</v>
      </c>
      <c r="J1618" s="218">
        <f t="shared" si="136"/>
        <v>13.6783</v>
      </c>
      <c r="K1618" s="46">
        <v>80</v>
      </c>
      <c r="L1618" s="203"/>
      <c r="M1618" s="218">
        <f t="shared" si="137"/>
        <v>12</v>
      </c>
      <c r="N1618" s="46">
        <f t="shared" si="138"/>
        <v>83.2660818181818</v>
      </c>
      <c r="O1618" s="203"/>
      <c r="P1618" s="42"/>
      <c r="Q1618" s="42"/>
      <c r="R1618" s="42"/>
      <c r="S1618" s="31"/>
    </row>
    <row r="1619" spans="1:19">
      <c r="A1619" s="36" t="s">
        <v>1382</v>
      </c>
      <c r="B1619" s="47">
        <v>91.58</v>
      </c>
      <c r="C1619" s="203"/>
      <c r="D1619" s="218">
        <f t="shared" si="134"/>
        <v>18.316</v>
      </c>
      <c r="E1619" s="47">
        <v>87.6055303030303</v>
      </c>
      <c r="F1619" s="203"/>
      <c r="G1619" s="218">
        <f t="shared" si="135"/>
        <v>43.8027651515152</v>
      </c>
      <c r="H1619" s="47">
        <v>90.4286666666667</v>
      </c>
      <c r="I1619" s="203">
        <v>4</v>
      </c>
      <c r="J1619" s="218">
        <f t="shared" si="136"/>
        <v>14.1643</v>
      </c>
      <c r="K1619" s="46">
        <v>80</v>
      </c>
      <c r="L1619" s="203">
        <v>6</v>
      </c>
      <c r="M1619" s="218">
        <f t="shared" si="137"/>
        <v>12.9</v>
      </c>
      <c r="N1619" s="46">
        <f t="shared" si="138"/>
        <v>89.1830651515152</v>
      </c>
      <c r="O1619" s="203">
        <v>4</v>
      </c>
      <c r="P1619" s="42"/>
      <c r="Q1619" s="42"/>
      <c r="R1619" s="42"/>
      <c r="S1619" s="31"/>
    </row>
    <row r="1620" spans="1:19">
      <c r="A1620" s="36" t="s">
        <v>1383</v>
      </c>
      <c r="B1620" s="47">
        <v>83.87</v>
      </c>
      <c r="C1620" s="203"/>
      <c r="D1620" s="218">
        <f t="shared" si="134"/>
        <v>16.774</v>
      </c>
      <c r="E1620" s="47">
        <v>85.2576515151515</v>
      </c>
      <c r="F1620" s="203"/>
      <c r="G1620" s="218">
        <f t="shared" si="135"/>
        <v>42.6288257575757</v>
      </c>
      <c r="H1620" s="47">
        <v>82.957</v>
      </c>
      <c r="I1620" s="203">
        <v>4</v>
      </c>
      <c r="J1620" s="218">
        <f t="shared" si="136"/>
        <v>13.04355</v>
      </c>
      <c r="K1620" s="46">
        <v>80</v>
      </c>
      <c r="L1620" s="203"/>
      <c r="M1620" s="218">
        <f t="shared" si="137"/>
        <v>12</v>
      </c>
      <c r="N1620" s="46">
        <f t="shared" si="138"/>
        <v>84.4463757575758</v>
      </c>
      <c r="O1620" s="203"/>
      <c r="P1620" s="42"/>
      <c r="Q1620" s="42"/>
      <c r="R1620" s="42"/>
      <c r="S1620" s="31"/>
    </row>
    <row r="1621" spans="1:19">
      <c r="A1621" s="58" t="s">
        <v>1384</v>
      </c>
      <c r="B1621" s="58">
        <v>83.944</v>
      </c>
      <c r="C1621" s="58"/>
      <c r="D1621" s="58">
        <f t="shared" si="134"/>
        <v>16.7888</v>
      </c>
      <c r="E1621" s="58">
        <v>85.2908333333333</v>
      </c>
      <c r="F1621" s="58"/>
      <c r="G1621" s="58">
        <f t="shared" si="135"/>
        <v>42.6454166666666</v>
      </c>
      <c r="H1621" s="58">
        <v>84.647</v>
      </c>
      <c r="I1621" s="58">
        <v>4</v>
      </c>
      <c r="J1621" s="58">
        <f t="shared" si="136"/>
        <v>13.29705</v>
      </c>
      <c r="K1621" s="58">
        <v>80</v>
      </c>
      <c r="L1621" s="58"/>
      <c r="M1621" s="58">
        <f t="shared" si="137"/>
        <v>12</v>
      </c>
      <c r="N1621" s="58">
        <f t="shared" si="138"/>
        <v>84.7312666666667</v>
      </c>
      <c r="O1621" s="58"/>
      <c r="P1621" s="31"/>
      <c r="Q1621" s="31"/>
      <c r="R1621" s="31"/>
      <c r="S1621" s="31"/>
    </row>
    <row r="1622" spans="1:19">
      <c r="A1622" s="50"/>
      <c r="B1622" s="50"/>
      <c r="C1622" s="50"/>
      <c r="D1622" s="50"/>
      <c r="E1622" s="50"/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</row>
    <row r="1623" spans="1:19">
      <c r="A1623" s="50"/>
      <c r="B1623" s="50"/>
      <c r="C1623" s="50"/>
      <c r="D1623" s="50"/>
      <c r="E1623" s="50"/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  <c r="Q1623" s="50"/>
      <c r="R1623" s="50"/>
      <c r="S1623" s="50"/>
    </row>
    <row r="1624" spans="1:19">
      <c r="A1624" s="23" t="s">
        <v>1385</v>
      </c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</row>
    <row r="1625" spans="1:19">
      <c r="A1625" s="23" t="s">
        <v>1386</v>
      </c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</row>
    <row r="1626" spans="1:19">
      <c r="A1626" s="302" t="s">
        <v>2</v>
      </c>
      <c r="B1626" s="222" t="s">
        <v>3</v>
      </c>
      <c r="C1626" s="223"/>
      <c r="D1626" s="224"/>
      <c r="E1626" s="222" t="s">
        <v>4</v>
      </c>
      <c r="F1626" s="223"/>
      <c r="G1626" s="224"/>
      <c r="H1626" s="222" t="s">
        <v>5</v>
      </c>
      <c r="I1626" s="223"/>
      <c r="J1626" s="224"/>
      <c r="K1626" s="240" t="s">
        <v>6</v>
      </c>
      <c r="L1626" s="241"/>
      <c r="M1626" s="242"/>
      <c r="N1626" s="227" t="s">
        <v>7</v>
      </c>
      <c r="O1626" s="243" t="s">
        <v>8</v>
      </c>
      <c r="P1626" s="208" t="s">
        <v>203</v>
      </c>
      <c r="Q1626" s="254"/>
      <c r="R1626" s="31"/>
      <c r="S1626" s="31"/>
    </row>
    <row r="1627" spans="1:19">
      <c r="A1627" s="176"/>
      <c r="B1627" s="225" t="s">
        <v>12</v>
      </c>
      <c r="C1627" s="53" t="s">
        <v>13</v>
      </c>
      <c r="D1627" s="226">
        <v>0.2</v>
      </c>
      <c r="E1627" s="225" t="s">
        <v>14</v>
      </c>
      <c r="F1627" s="53" t="s">
        <v>13</v>
      </c>
      <c r="G1627" s="227">
        <v>0.5</v>
      </c>
      <c r="H1627" s="225" t="s">
        <v>12</v>
      </c>
      <c r="I1627" s="244" t="s">
        <v>13</v>
      </c>
      <c r="J1627" s="227">
        <v>0.15</v>
      </c>
      <c r="K1627" s="244" t="s">
        <v>12</v>
      </c>
      <c r="L1627" s="245" t="s">
        <v>13</v>
      </c>
      <c r="M1627" s="227">
        <v>0.15</v>
      </c>
      <c r="N1627" s="230"/>
      <c r="O1627" s="246"/>
      <c r="P1627" s="209"/>
      <c r="Q1627" s="255"/>
      <c r="R1627" s="183"/>
      <c r="S1627" s="183"/>
    </row>
    <row r="1628" spans="1:19">
      <c r="A1628" s="176"/>
      <c r="B1628" s="228"/>
      <c r="C1628" s="55"/>
      <c r="D1628" s="229"/>
      <c r="E1628" s="228"/>
      <c r="F1628" s="55"/>
      <c r="G1628" s="230"/>
      <c r="H1628" s="228"/>
      <c r="I1628" s="247"/>
      <c r="J1628" s="230"/>
      <c r="K1628" s="247"/>
      <c r="L1628" s="248"/>
      <c r="M1628" s="230"/>
      <c r="N1628" s="230"/>
      <c r="O1628" s="246"/>
      <c r="P1628" s="209"/>
      <c r="Q1628" s="256"/>
      <c r="R1628" s="185"/>
      <c r="S1628" s="185"/>
    </row>
    <row r="1629" spans="1:19">
      <c r="A1629" s="176"/>
      <c r="B1629" s="231"/>
      <c r="C1629" s="56"/>
      <c r="D1629" s="232"/>
      <c r="E1629" s="231"/>
      <c r="F1629" s="56"/>
      <c r="G1629" s="233"/>
      <c r="H1629" s="231"/>
      <c r="I1629" s="249"/>
      <c r="J1629" s="233"/>
      <c r="K1629" s="249"/>
      <c r="L1629" s="250"/>
      <c r="M1629" s="233"/>
      <c r="N1629" s="230"/>
      <c r="O1629" s="246"/>
      <c r="P1629" s="209"/>
      <c r="Q1629" s="257"/>
      <c r="R1629" s="187"/>
      <c r="S1629" s="187"/>
    </row>
    <row r="1630" spans="1:19">
      <c r="A1630" s="176"/>
      <c r="B1630" s="234">
        <v>80</v>
      </c>
      <c r="C1630" s="53" t="s">
        <v>18</v>
      </c>
      <c r="D1630" s="226" t="s">
        <v>19</v>
      </c>
      <c r="E1630" s="225" t="s">
        <v>20</v>
      </c>
      <c r="F1630" s="53" t="s">
        <v>18</v>
      </c>
      <c r="G1630" s="227" t="s">
        <v>19</v>
      </c>
      <c r="H1630" s="225" t="s">
        <v>20</v>
      </c>
      <c r="I1630" s="244" t="s">
        <v>18</v>
      </c>
      <c r="J1630" s="227" t="s">
        <v>19</v>
      </c>
      <c r="K1630" s="244">
        <v>80</v>
      </c>
      <c r="L1630" s="245" t="s">
        <v>21</v>
      </c>
      <c r="M1630" s="227" t="s">
        <v>19</v>
      </c>
      <c r="N1630" s="230"/>
      <c r="O1630" s="246"/>
      <c r="P1630" s="209"/>
      <c r="Q1630" s="255"/>
      <c r="R1630" s="183"/>
      <c r="S1630" s="183"/>
    </row>
    <row r="1631" spans="1:19">
      <c r="A1631" s="176"/>
      <c r="B1631" s="235"/>
      <c r="C1631" s="55"/>
      <c r="D1631" s="229"/>
      <c r="E1631" s="228"/>
      <c r="F1631" s="55"/>
      <c r="G1631" s="230"/>
      <c r="H1631" s="228"/>
      <c r="I1631" s="247"/>
      <c r="J1631" s="230"/>
      <c r="K1631" s="247"/>
      <c r="L1631" s="248"/>
      <c r="M1631" s="230"/>
      <c r="N1631" s="230"/>
      <c r="O1631" s="246"/>
      <c r="P1631" s="209"/>
      <c r="Q1631" s="256"/>
      <c r="R1631" s="185"/>
      <c r="S1631" s="185"/>
    </row>
    <row r="1632" spans="1:19">
      <c r="A1632" s="177"/>
      <c r="B1632" s="236"/>
      <c r="C1632" s="56"/>
      <c r="D1632" s="232"/>
      <c r="E1632" s="231"/>
      <c r="F1632" s="56"/>
      <c r="G1632" s="233"/>
      <c r="H1632" s="231"/>
      <c r="I1632" s="249"/>
      <c r="J1632" s="233"/>
      <c r="K1632" s="249"/>
      <c r="L1632" s="250"/>
      <c r="M1632" s="233"/>
      <c r="N1632" s="233"/>
      <c r="O1632" s="251"/>
      <c r="P1632" s="210"/>
      <c r="Q1632" s="258"/>
      <c r="R1632" s="187"/>
      <c r="S1632" s="187"/>
    </row>
    <row r="1633" spans="1:19">
      <c r="A1633" s="297" t="s">
        <v>1387</v>
      </c>
      <c r="B1633" s="47">
        <v>91.366</v>
      </c>
      <c r="C1633" s="49">
        <v>3</v>
      </c>
      <c r="D1633" s="237">
        <v>18.87</v>
      </c>
      <c r="E1633" s="47">
        <v>86.3415789473684</v>
      </c>
      <c r="F1633" s="49">
        <v>0</v>
      </c>
      <c r="G1633" s="46">
        <f t="shared" ref="G1633:G1638" si="139">E1633*R1633</f>
        <v>0</v>
      </c>
      <c r="H1633" s="47">
        <v>96.8903333333333</v>
      </c>
      <c r="I1633" s="211">
        <v>8</v>
      </c>
      <c r="J1633" s="46">
        <f>(H1633+I1633)*0.15</f>
        <v>15.73355</v>
      </c>
      <c r="K1633" s="211">
        <v>80</v>
      </c>
      <c r="L1633" s="252">
        <v>52.5</v>
      </c>
      <c r="M1633" s="46">
        <v>19.88</v>
      </c>
      <c r="N1633" s="46">
        <v>97.65</v>
      </c>
      <c r="O1633" s="203">
        <v>1</v>
      </c>
      <c r="P1633" s="203"/>
      <c r="Q1633" s="254"/>
      <c r="R1633" s="31"/>
      <c r="S1633" s="31"/>
    </row>
    <row r="1634" spans="1:19">
      <c r="A1634" s="9" t="s">
        <v>1388</v>
      </c>
      <c r="B1634" s="47">
        <v>93.53</v>
      </c>
      <c r="C1634" s="49">
        <v>3</v>
      </c>
      <c r="D1634" s="237">
        <v>19.306</v>
      </c>
      <c r="E1634" s="47">
        <v>84.2568421052632</v>
      </c>
      <c r="F1634" s="49">
        <v>0</v>
      </c>
      <c r="G1634" s="46">
        <f t="shared" si="139"/>
        <v>0</v>
      </c>
      <c r="H1634" s="47">
        <v>95.6313333333333</v>
      </c>
      <c r="I1634" s="211">
        <v>4</v>
      </c>
      <c r="J1634" s="46">
        <f>(H1634+I1634)*0.15</f>
        <v>14.9447</v>
      </c>
      <c r="K1634" s="211">
        <v>80</v>
      </c>
      <c r="L1634" s="252">
        <v>40.5</v>
      </c>
      <c r="M1634" s="46">
        <v>18.075</v>
      </c>
      <c r="N1634" s="46">
        <v>94.46</v>
      </c>
      <c r="O1634" s="203">
        <v>2</v>
      </c>
      <c r="P1634" s="203"/>
      <c r="Q1634" s="254"/>
      <c r="R1634" s="31"/>
      <c r="S1634" s="31"/>
    </row>
    <row r="1635" spans="1:19">
      <c r="A1635" s="4" t="s">
        <v>1389</v>
      </c>
      <c r="B1635" s="47">
        <v>93.268</v>
      </c>
      <c r="C1635" s="49">
        <v>0</v>
      </c>
      <c r="D1635" s="237">
        <f>B1635*Q1635</f>
        <v>0</v>
      </c>
      <c r="E1635" s="47">
        <v>87.0626315789474</v>
      </c>
      <c r="F1635" s="49">
        <v>0</v>
      </c>
      <c r="G1635" s="46">
        <f t="shared" si="139"/>
        <v>0</v>
      </c>
      <c r="H1635" s="47">
        <v>96.3093333333333</v>
      </c>
      <c r="I1635" s="211">
        <v>6</v>
      </c>
      <c r="J1635" s="46">
        <v>15.3465</v>
      </c>
      <c r="K1635" s="211">
        <v>80</v>
      </c>
      <c r="L1635" s="49">
        <v>20</v>
      </c>
      <c r="M1635" s="211">
        <v>15</v>
      </c>
      <c r="N1635" s="46">
        <f>SUM(D1635+G1635+J1635+M1635)</f>
        <v>30.3465</v>
      </c>
      <c r="O1635" s="203">
        <v>3</v>
      </c>
      <c r="P1635" s="203"/>
      <c r="Q1635" s="254"/>
      <c r="R1635" s="31"/>
      <c r="S1635" s="31"/>
    </row>
    <row r="1636" spans="1:19">
      <c r="A1636" s="9" t="s">
        <v>1390</v>
      </c>
      <c r="B1636" s="47">
        <v>91.22</v>
      </c>
      <c r="C1636" s="49">
        <v>0</v>
      </c>
      <c r="D1636" s="237">
        <f>B1636*Q1636</f>
        <v>0</v>
      </c>
      <c r="E1636" s="47">
        <v>85.3231578947369</v>
      </c>
      <c r="F1636" s="49">
        <v>0</v>
      </c>
      <c r="G1636" s="46">
        <f t="shared" si="139"/>
        <v>0</v>
      </c>
      <c r="H1636" s="47">
        <v>97.6823333333333</v>
      </c>
      <c r="I1636" s="211">
        <v>4</v>
      </c>
      <c r="J1636" s="46">
        <f t="shared" ref="J1636:J1642" si="140">(H1636+I1636)*0.15</f>
        <v>15.25235</v>
      </c>
      <c r="K1636" s="211">
        <v>80</v>
      </c>
      <c r="L1636" s="49">
        <v>22</v>
      </c>
      <c r="M1636" s="239">
        <v>15.3</v>
      </c>
      <c r="N1636" s="46">
        <f>D1636+G1636+J1636+M1636</f>
        <v>30.55235</v>
      </c>
      <c r="O1636" s="203">
        <v>4</v>
      </c>
      <c r="P1636" s="203"/>
      <c r="Q1636" s="254"/>
      <c r="R1636" s="31"/>
      <c r="S1636" s="31"/>
    </row>
    <row r="1637" spans="1:19">
      <c r="A1637" s="4" t="s">
        <v>1391</v>
      </c>
      <c r="B1637" s="47">
        <v>92.616</v>
      </c>
      <c r="C1637" s="49">
        <v>3</v>
      </c>
      <c r="D1637" s="237">
        <v>19.124</v>
      </c>
      <c r="E1637" s="47">
        <v>84.8442105263158</v>
      </c>
      <c r="F1637" s="49">
        <v>0</v>
      </c>
      <c r="G1637" s="46">
        <f t="shared" si="139"/>
        <v>0</v>
      </c>
      <c r="H1637" s="47">
        <v>95.509</v>
      </c>
      <c r="I1637" s="211">
        <v>4</v>
      </c>
      <c r="J1637" s="46">
        <f t="shared" si="140"/>
        <v>14.92635</v>
      </c>
      <c r="K1637" s="49">
        <v>80</v>
      </c>
      <c r="L1637" s="49">
        <v>26</v>
      </c>
      <c r="M1637" s="239">
        <v>15.9</v>
      </c>
      <c r="N1637" s="46">
        <v>91.37</v>
      </c>
      <c r="O1637" s="203">
        <v>5</v>
      </c>
      <c r="P1637" s="203">
        <v>1</v>
      </c>
      <c r="Q1637" s="254"/>
      <c r="R1637" s="31"/>
      <c r="S1637" s="31"/>
    </row>
    <row r="1638" spans="1:19">
      <c r="A1638" s="9" t="s">
        <v>1392</v>
      </c>
      <c r="B1638" s="47">
        <v>91.192</v>
      </c>
      <c r="C1638" s="49">
        <v>0</v>
      </c>
      <c r="D1638" s="237">
        <f>B1638*Q1638</f>
        <v>0</v>
      </c>
      <c r="E1638" s="47">
        <v>86.9478947368421</v>
      </c>
      <c r="F1638" s="49">
        <v>0</v>
      </c>
      <c r="G1638" s="46">
        <f t="shared" si="139"/>
        <v>0</v>
      </c>
      <c r="H1638" s="47">
        <v>96.548</v>
      </c>
      <c r="I1638" s="211">
        <v>6</v>
      </c>
      <c r="J1638" s="46">
        <f t="shared" si="140"/>
        <v>15.3822</v>
      </c>
      <c r="K1638" s="211">
        <v>80</v>
      </c>
      <c r="L1638" s="49">
        <v>20</v>
      </c>
      <c r="M1638" s="211">
        <v>15</v>
      </c>
      <c r="N1638" s="46">
        <v>91.09</v>
      </c>
      <c r="O1638" s="203">
        <v>6</v>
      </c>
      <c r="P1638" s="203">
        <v>1</v>
      </c>
      <c r="Q1638" s="254"/>
      <c r="R1638" s="31"/>
      <c r="S1638" s="31"/>
    </row>
    <row r="1639" spans="1:19">
      <c r="A1639" s="4" t="s">
        <v>1393</v>
      </c>
      <c r="B1639" s="47">
        <v>92.754</v>
      </c>
      <c r="C1639" s="49">
        <v>0</v>
      </c>
      <c r="D1639" s="237">
        <f>B1639*Q1639</f>
        <v>0</v>
      </c>
      <c r="E1639" s="47">
        <v>87.9868421052632</v>
      </c>
      <c r="F1639" s="49">
        <v>0</v>
      </c>
      <c r="G1639" s="46">
        <v>43.995</v>
      </c>
      <c r="H1639" s="47">
        <v>90.5036666666667</v>
      </c>
      <c r="I1639" s="211">
        <v>4</v>
      </c>
      <c r="J1639" s="46">
        <f t="shared" si="140"/>
        <v>14.17555</v>
      </c>
      <c r="K1639" s="211">
        <v>80</v>
      </c>
      <c r="L1639" s="49">
        <v>12</v>
      </c>
      <c r="M1639" s="46">
        <v>13.8</v>
      </c>
      <c r="N1639" s="46">
        <v>90.53</v>
      </c>
      <c r="O1639" s="203">
        <v>7</v>
      </c>
      <c r="P1639" s="203"/>
      <c r="Q1639" s="254"/>
      <c r="R1639" s="31"/>
      <c r="S1639" s="31"/>
    </row>
    <row r="1640" spans="1:19">
      <c r="A1640" s="9" t="s">
        <v>1394</v>
      </c>
      <c r="B1640" s="47">
        <v>92.398</v>
      </c>
      <c r="C1640" s="49">
        <v>0</v>
      </c>
      <c r="D1640" s="237">
        <f>B1640*Q1640</f>
        <v>0</v>
      </c>
      <c r="E1640" s="47">
        <v>81.7126315789474</v>
      </c>
      <c r="F1640" s="49">
        <v>0</v>
      </c>
      <c r="G1640" s="46">
        <f t="shared" ref="G1640:G1647" si="141">E1640*R1640</f>
        <v>0</v>
      </c>
      <c r="H1640" s="47">
        <v>91.102</v>
      </c>
      <c r="I1640" s="211">
        <v>4</v>
      </c>
      <c r="J1640" s="46">
        <f t="shared" si="140"/>
        <v>14.2653</v>
      </c>
      <c r="K1640" s="211">
        <v>80</v>
      </c>
      <c r="L1640" s="49">
        <v>32</v>
      </c>
      <c r="M1640" s="239">
        <v>16.8</v>
      </c>
      <c r="N1640" s="46">
        <v>90.41</v>
      </c>
      <c r="O1640" s="203">
        <v>8</v>
      </c>
      <c r="P1640" s="203"/>
      <c r="Q1640" s="254"/>
      <c r="R1640" s="31"/>
      <c r="S1640" s="31"/>
    </row>
    <row r="1641" spans="1:19">
      <c r="A1641" s="4" t="s">
        <v>1395</v>
      </c>
      <c r="B1641" s="47">
        <v>91.15</v>
      </c>
      <c r="C1641" s="49">
        <v>0</v>
      </c>
      <c r="D1641" s="237">
        <f>B1641*Q1641</f>
        <v>0</v>
      </c>
      <c r="E1641" s="47">
        <v>85.2331578947368</v>
      </c>
      <c r="F1641" s="49">
        <v>0</v>
      </c>
      <c r="G1641" s="46">
        <f t="shared" si="141"/>
        <v>0</v>
      </c>
      <c r="H1641" s="47">
        <v>92.2953333333333</v>
      </c>
      <c r="I1641" s="211">
        <v>4</v>
      </c>
      <c r="J1641" s="46">
        <f t="shared" si="140"/>
        <v>14.4443</v>
      </c>
      <c r="K1641" s="211">
        <v>80</v>
      </c>
      <c r="L1641" s="252">
        <v>20.5</v>
      </c>
      <c r="M1641" s="46">
        <v>15.075</v>
      </c>
      <c r="N1641" s="46">
        <f>D1641+G1641+J1641+M1641</f>
        <v>29.5193</v>
      </c>
      <c r="O1641" s="203">
        <v>9</v>
      </c>
      <c r="P1641" s="203"/>
      <c r="Q1641" s="254"/>
      <c r="R1641" s="31"/>
      <c r="S1641" s="31"/>
    </row>
    <row r="1642" spans="1:19">
      <c r="A1642" s="4" t="s">
        <v>1396</v>
      </c>
      <c r="B1642" s="46">
        <v>92.826</v>
      </c>
      <c r="C1642" s="211">
        <v>0</v>
      </c>
      <c r="D1642" s="237">
        <v>18.566</v>
      </c>
      <c r="E1642" s="46">
        <v>88.0284210526316</v>
      </c>
      <c r="F1642" s="49">
        <v>0</v>
      </c>
      <c r="G1642" s="46">
        <f t="shared" si="141"/>
        <v>0</v>
      </c>
      <c r="H1642" s="46">
        <v>88.5483333333333</v>
      </c>
      <c r="I1642" s="211">
        <v>4</v>
      </c>
      <c r="J1642" s="46">
        <f t="shared" si="140"/>
        <v>13.88225</v>
      </c>
      <c r="K1642" s="211">
        <v>80</v>
      </c>
      <c r="L1642" s="211">
        <v>19</v>
      </c>
      <c r="M1642" s="46">
        <v>14.85</v>
      </c>
      <c r="N1642" s="46">
        <v>90.31</v>
      </c>
      <c r="O1642" s="203">
        <v>10</v>
      </c>
      <c r="P1642" s="218">
        <v>1</v>
      </c>
      <c r="Q1642" s="254"/>
      <c r="R1642" s="31"/>
      <c r="S1642" s="31"/>
    </row>
    <row r="1643" spans="1:19">
      <c r="A1643" s="9" t="s">
        <v>1397</v>
      </c>
      <c r="B1643" s="46">
        <v>88.992</v>
      </c>
      <c r="C1643" s="211">
        <v>0</v>
      </c>
      <c r="D1643" s="237">
        <v>17.798</v>
      </c>
      <c r="E1643" s="46">
        <v>83.5563157894737</v>
      </c>
      <c r="F1643" s="49">
        <v>0</v>
      </c>
      <c r="G1643" s="46">
        <f t="shared" si="141"/>
        <v>0</v>
      </c>
      <c r="H1643" s="46">
        <v>93.2086666666667</v>
      </c>
      <c r="I1643" s="211">
        <v>8</v>
      </c>
      <c r="J1643" s="46">
        <v>15.18</v>
      </c>
      <c r="K1643" s="211">
        <v>80</v>
      </c>
      <c r="L1643" s="239">
        <v>27.5</v>
      </c>
      <c r="M1643" s="46">
        <v>16.125</v>
      </c>
      <c r="N1643" s="46">
        <v>89.89</v>
      </c>
      <c r="O1643" s="203">
        <v>11</v>
      </c>
      <c r="P1643" s="218">
        <v>1</v>
      </c>
      <c r="Q1643" s="254"/>
      <c r="R1643" s="31"/>
      <c r="S1643" s="31"/>
    </row>
    <row r="1644" spans="1:19">
      <c r="A1644" s="9" t="s">
        <v>1398</v>
      </c>
      <c r="B1644" s="47">
        <v>92.56</v>
      </c>
      <c r="C1644" s="49">
        <v>0</v>
      </c>
      <c r="D1644" s="237">
        <f>B1644*Q1644</f>
        <v>0</v>
      </c>
      <c r="E1644" s="47">
        <v>86.7015789473684</v>
      </c>
      <c r="F1644" s="49">
        <v>0</v>
      </c>
      <c r="G1644" s="46">
        <f t="shared" si="141"/>
        <v>0</v>
      </c>
      <c r="H1644" s="47">
        <v>96.2473333333333</v>
      </c>
      <c r="I1644" s="211">
        <v>4</v>
      </c>
      <c r="J1644" s="46">
        <f t="shared" ref="J1644:J1651" si="142">(H1644+I1644)*0.15</f>
        <v>15.0371</v>
      </c>
      <c r="K1644" s="211">
        <v>80</v>
      </c>
      <c r="L1644" s="49">
        <v>13</v>
      </c>
      <c r="M1644" s="46">
        <v>13.95</v>
      </c>
      <c r="N1644" s="46">
        <v>89.85</v>
      </c>
      <c r="O1644" s="203">
        <v>12</v>
      </c>
      <c r="P1644" s="203">
        <v>1</v>
      </c>
      <c r="Q1644" s="254"/>
      <c r="R1644" s="31"/>
      <c r="S1644" s="31"/>
    </row>
    <row r="1645" spans="1:19">
      <c r="A1645" s="4" t="s">
        <v>1399</v>
      </c>
      <c r="B1645" s="47">
        <v>91.788</v>
      </c>
      <c r="C1645" s="49">
        <v>4</v>
      </c>
      <c r="D1645" s="237">
        <v>19.158</v>
      </c>
      <c r="E1645" s="47">
        <v>85.5331578947368</v>
      </c>
      <c r="F1645" s="49">
        <v>0</v>
      </c>
      <c r="G1645" s="46">
        <f t="shared" si="141"/>
        <v>0</v>
      </c>
      <c r="H1645" s="47">
        <v>89.6643333333333</v>
      </c>
      <c r="I1645" s="211">
        <v>4</v>
      </c>
      <c r="J1645" s="46">
        <f t="shared" si="142"/>
        <v>14.04965</v>
      </c>
      <c r="K1645" s="211">
        <v>80</v>
      </c>
      <c r="L1645" s="49">
        <v>11</v>
      </c>
      <c r="M1645" s="46">
        <v>13.65</v>
      </c>
      <c r="N1645" s="46">
        <f>D1645+G1645+J1645+M1645</f>
        <v>46.85765</v>
      </c>
      <c r="O1645" s="203">
        <v>13</v>
      </c>
      <c r="P1645" s="203"/>
      <c r="Q1645" s="254"/>
      <c r="R1645" s="31"/>
      <c r="S1645" s="31"/>
    </row>
    <row r="1646" spans="1:19">
      <c r="A1646" s="9" t="s">
        <v>1400</v>
      </c>
      <c r="B1646" s="46">
        <v>87.31</v>
      </c>
      <c r="C1646" s="49">
        <v>0</v>
      </c>
      <c r="D1646" s="237">
        <f>B1646*Q1646</f>
        <v>0</v>
      </c>
      <c r="E1646" s="46">
        <v>85.9584210526316</v>
      </c>
      <c r="F1646" s="49">
        <v>0</v>
      </c>
      <c r="G1646" s="46">
        <f t="shared" si="141"/>
        <v>0</v>
      </c>
      <c r="H1646" s="46">
        <v>90.8026666666667</v>
      </c>
      <c r="I1646" s="211">
        <v>6</v>
      </c>
      <c r="J1646" s="46">
        <f t="shared" si="142"/>
        <v>14.5204</v>
      </c>
      <c r="K1646" s="211">
        <v>80</v>
      </c>
      <c r="L1646" s="49">
        <v>25</v>
      </c>
      <c r="M1646" s="46">
        <v>15.75</v>
      </c>
      <c r="N1646" s="46">
        <v>88.71</v>
      </c>
      <c r="O1646" s="203">
        <v>14</v>
      </c>
      <c r="P1646" s="218">
        <v>2</v>
      </c>
      <c r="Q1646" s="254"/>
      <c r="R1646" s="31"/>
      <c r="S1646" s="31"/>
    </row>
    <row r="1647" spans="1:19">
      <c r="A1647" s="9" t="s">
        <v>1401</v>
      </c>
      <c r="B1647" s="47">
        <v>89.026</v>
      </c>
      <c r="C1647" s="49">
        <v>4</v>
      </c>
      <c r="D1647" s="237">
        <v>18.606</v>
      </c>
      <c r="E1647" s="47">
        <v>81.3589473684211</v>
      </c>
      <c r="F1647" s="49">
        <v>0</v>
      </c>
      <c r="G1647" s="46">
        <f t="shared" si="141"/>
        <v>0</v>
      </c>
      <c r="H1647" s="47">
        <v>92.6533333333333</v>
      </c>
      <c r="I1647" s="211">
        <v>4</v>
      </c>
      <c r="J1647" s="239">
        <f t="shared" si="142"/>
        <v>14.498</v>
      </c>
      <c r="K1647" s="211">
        <v>80</v>
      </c>
      <c r="L1647" s="49">
        <v>21</v>
      </c>
      <c r="M1647" s="46">
        <v>15.75</v>
      </c>
      <c r="N1647" s="46">
        <v>88.59</v>
      </c>
      <c r="O1647" s="203">
        <v>15</v>
      </c>
      <c r="P1647" s="203">
        <v>1</v>
      </c>
      <c r="Q1647" s="254"/>
      <c r="R1647" s="31"/>
      <c r="S1647" s="31"/>
    </row>
    <row r="1648" spans="1:19">
      <c r="A1648" s="4" t="s">
        <v>1402</v>
      </c>
      <c r="B1648" s="47">
        <v>89.978</v>
      </c>
      <c r="C1648" s="49">
        <v>0</v>
      </c>
      <c r="D1648" s="238">
        <f>B1648*Q1648</f>
        <v>0</v>
      </c>
      <c r="E1648" s="47">
        <v>85.4468421052632</v>
      </c>
      <c r="F1648" s="49">
        <v>0</v>
      </c>
      <c r="G1648" s="46">
        <v>42.725</v>
      </c>
      <c r="H1648" s="47">
        <v>89.95</v>
      </c>
      <c r="I1648" s="211">
        <v>4</v>
      </c>
      <c r="J1648" s="46">
        <f t="shared" si="142"/>
        <v>14.0925</v>
      </c>
      <c r="K1648" s="211">
        <v>80</v>
      </c>
      <c r="L1648" s="49">
        <v>10</v>
      </c>
      <c r="M1648" s="46">
        <v>13.5</v>
      </c>
      <c r="N1648" s="46">
        <v>88.32</v>
      </c>
      <c r="O1648" s="203">
        <v>16</v>
      </c>
      <c r="P1648" s="203"/>
      <c r="Q1648" s="254"/>
      <c r="R1648" s="31"/>
      <c r="S1648" s="31"/>
    </row>
    <row r="1649" spans="1:19">
      <c r="A1649" s="9" t="s">
        <v>1403</v>
      </c>
      <c r="B1649" s="46">
        <v>90.536</v>
      </c>
      <c r="C1649" s="49">
        <v>0</v>
      </c>
      <c r="D1649" s="237">
        <f>B1649*Q1649</f>
        <v>0</v>
      </c>
      <c r="E1649" s="46">
        <v>85.9773684210526</v>
      </c>
      <c r="F1649" s="49">
        <v>0</v>
      </c>
      <c r="G1649" s="46">
        <f>E1649*R1649</f>
        <v>0</v>
      </c>
      <c r="H1649" s="46">
        <v>87.6385</v>
      </c>
      <c r="I1649" s="211">
        <v>4</v>
      </c>
      <c r="J1649" s="46">
        <f t="shared" si="142"/>
        <v>13.745775</v>
      </c>
      <c r="K1649" s="211">
        <v>80</v>
      </c>
      <c r="L1649" s="211">
        <v>8</v>
      </c>
      <c r="M1649" s="239">
        <v>13.2</v>
      </c>
      <c r="N1649" s="46">
        <f>D1649+G1649+J1649+M1649</f>
        <v>26.945775</v>
      </c>
      <c r="O1649" s="203">
        <v>17</v>
      </c>
      <c r="P1649" s="253"/>
      <c r="Q1649" s="254"/>
      <c r="R1649" s="31"/>
      <c r="S1649" s="31"/>
    </row>
    <row r="1650" spans="1:19">
      <c r="A1650" s="4" t="s">
        <v>1404</v>
      </c>
      <c r="B1650" s="47">
        <v>93.164</v>
      </c>
      <c r="C1650" s="49">
        <v>0</v>
      </c>
      <c r="D1650" s="237">
        <f>B1650*Q1650</f>
        <v>0</v>
      </c>
      <c r="E1650" s="47">
        <v>84.9073684210526</v>
      </c>
      <c r="F1650" s="49">
        <v>0</v>
      </c>
      <c r="G1650" s="46">
        <f>E1650*R1650</f>
        <v>0</v>
      </c>
      <c r="H1650" s="47">
        <v>91.8986666666667</v>
      </c>
      <c r="I1650" s="211">
        <v>4</v>
      </c>
      <c r="J1650" s="46">
        <f t="shared" si="142"/>
        <v>14.3848</v>
      </c>
      <c r="K1650" s="211">
        <v>80</v>
      </c>
      <c r="L1650" s="49">
        <v>9</v>
      </c>
      <c r="M1650" s="46">
        <v>13.35</v>
      </c>
      <c r="N1650" s="46">
        <v>87.81</v>
      </c>
      <c r="O1650" s="203">
        <v>18</v>
      </c>
      <c r="P1650" s="203">
        <v>1</v>
      </c>
      <c r="Q1650" s="254"/>
      <c r="R1650" s="31"/>
      <c r="S1650" s="31"/>
    </row>
    <row r="1651" spans="1:19">
      <c r="A1651" s="4" t="s">
        <v>1405</v>
      </c>
      <c r="B1651" s="46">
        <v>87.616</v>
      </c>
      <c r="C1651" s="49">
        <v>4</v>
      </c>
      <c r="D1651" s="237">
        <v>18.324</v>
      </c>
      <c r="E1651" s="46">
        <v>85.7852631578947</v>
      </c>
      <c r="F1651" s="49">
        <v>0</v>
      </c>
      <c r="G1651" s="239">
        <v>42.9</v>
      </c>
      <c r="H1651" s="46">
        <v>89.428</v>
      </c>
      <c r="I1651" s="211">
        <v>4</v>
      </c>
      <c r="J1651" s="46">
        <f t="shared" si="142"/>
        <v>14.0142</v>
      </c>
      <c r="K1651" s="211">
        <v>80</v>
      </c>
      <c r="L1651" s="49">
        <v>14</v>
      </c>
      <c r="M1651" s="239">
        <v>14.1</v>
      </c>
      <c r="N1651" s="46">
        <v>87.33</v>
      </c>
      <c r="O1651" s="203">
        <v>19</v>
      </c>
      <c r="P1651" s="218">
        <v>2</v>
      </c>
      <c r="Q1651" s="254"/>
      <c r="R1651" s="31"/>
      <c r="S1651" s="31"/>
    </row>
    <row r="1652" spans="1:19">
      <c r="A1652" s="9" t="s">
        <v>1406</v>
      </c>
      <c r="B1652" s="47">
        <v>91.01</v>
      </c>
      <c r="C1652" s="49">
        <v>0</v>
      </c>
      <c r="D1652" s="237">
        <f t="shared" ref="D1652:D1668" si="143">B1652*Q1652</f>
        <v>0</v>
      </c>
      <c r="E1652" s="47">
        <v>81.9226315789474</v>
      </c>
      <c r="F1652" s="49">
        <v>0</v>
      </c>
      <c r="G1652" s="46">
        <f t="shared" ref="G1652:G1679" si="144">E1652*R1652</f>
        <v>0</v>
      </c>
      <c r="H1652" s="47">
        <v>91.2986666666667</v>
      </c>
      <c r="I1652" s="211">
        <v>4</v>
      </c>
      <c r="J1652" s="46">
        <v>14.3</v>
      </c>
      <c r="K1652" s="211">
        <v>80</v>
      </c>
      <c r="L1652" s="49">
        <v>18</v>
      </c>
      <c r="M1652" s="239">
        <v>14.7</v>
      </c>
      <c r="N1652" s="46">
        <v>87.157</v>
      </c>
      <c r="O1652" s="203">
        <v>20</v>
      </c>
      <c r="P1652" s="203">
        <v>1</v>
      </c>
      <c r="Q1652" s="254"/>
      <c r="R1652" s="31"/>
      <c r="S1652" s="31"/>
    </row>
    <row r="1653" spans="1:19">
      <c r="A1653" s="9" t="s">
        <v>1407</v>
      </c>
      <c r="B1653" s="47">
        <v>88.654</v>
      </c>
      <c r="C1653" s="49">
        <v>0</v>
      </c>
      <c r="D1653" s="237">
        <f t="shared" si="143"/>
        <v>0</v>
      </c>
      <c r="E1653" s="47">
        <v>83.2721052631579</v>
      </c>
      <c r="F1653" s="49">
        <v>0</v>
      </c>
      <c r="G1653" s="46">
        <f t="shared" si="144"/>
        <v>0</v>
      </c>
      <c r="H1653" s="47">
        <v>84.2116666666667</v>
      </c>
      <c r="I1653" s="211">
        <v>4</v>
      </c>
      <c r="J1653" s="46">
        <f t="shared" ref="J1653:J1658" si="145">(H1653+I1653)*0.15</f>
        <v>13.23175</v>
      </c>
      <c r="K1653" s="211">
        <v>80</v>
      </c>
      <c r="L1653" s="49">
        <v>14</v>
      </c>
      <c r="M1653" s="239">
        <v>14.1</v>
      </c>
      <c r="N1653" s="46">
        <f>D1653+G1653+J1653+(94*0.15)</f>
        <v>27.33175</v>
      </c>
      <c r="O1653" s="203">
        <v>21</v>
      </c>
      <c r="P1653" s="203"/>
      <c r="Q1653" s="254"/>
      <c r="R1653" s="31"/>
      <c r="S1653" s="31"/>
    </row>
    <row r="1654" spans="1:19">
      <c r="A1654" s="4" t="s">
        <v>1408</v>
      </c>
      <c r="B1654" s="47">
        <v>92.158</v>
      </c>
      <c r="C1654" s="49">
        <v>0</v>
      </c>
      <c r="D1654" s="237">
        <f t="shared" si="143"/>
        <v>0</v>
      </c>
      <c r="E1654" s="47">
        <v>84.1757894736842</v>
      </c>
      <c r="F1654" s="49">
        <v>0</v>
      </c>
      <c r="G1654" s="46">
        <f t="shared" si="144"/>
        <v>0</v>
      </c>
      <c r="H1654" s="47">
        <v>95.671</v>
      </c>
      <c r="I1654" s="211">
        <v>4</v>
      </c>
      <c r="J1654" s="46">
        <f t="shared" si="145"/>
        <v>14.95065</v>
      </c>
      <c r="K1654" s="211">
        <v>80</v>
      </c>
      <c r="L1654" s="49">
        <v>0</v>
      </c>
      <c r="M1654" s="211">
        <f>K1654*S1654</f>
        <v>0</v>
      </c>
      <c r="N1654" s="46">
        <v>86.47</v>
      </c>
      <c r="O1654" s="203">
        <v>22</v>
      </c>
      <c r="P1654" s="203">
        <v>1</v>
      </c>
      <c r="Q1654" s="254"/>
      <c r="R1654" s="31"/>
      <c r="S1654" s="31"/>
    </row>
    <row r="1655" spans="1:19">
      <c r="A1655" s="4" t="s">
        <v>1409</v>
      </c>
      <c r="B1655" s="47">
        <v>88.662</v>
      </c>
      <c r="C1655" s="49">
        <v>0</v>
      </c>
      <c r="D1655" s="237">
        <f t="shared" si="143"/>
        <v>0</v>
      </c>
      <c r="E1655" s="47">
        <v>82.4305263157895</v>
      </c>
      <c r="F1655" s="49">
        <v>0</v>
      </c>
      <c r="G1655" s="46">
        <f t="shared" si="144"/>
        <v>0</v>
      </c>
      <c r="H1655" s="47">
        <v>92.1753333333333</v>
      </c>
      <c r="I1655" s="211">
        <v>4</v>
      </c>
      <c r="J1655" s="46">
        <f t="shared" si="145"/>
        <v>14.4263</v>
      </c>
      <c r="K1655" s="211">
        <v>80</v>
      </c>
      <c r="L1655" s="49">
        <v>6</v>
      </c>
      <c r="M1655" s="239">
        <v>12.9</v>
      </c>
      <c r="N1655" s="46">
        <f>D1655+G1655+J1655+M1655</f>
        <v>27.3263</v>
      </c>
      <c r="O1655" s="203">
        <v>23</v>
      </c>
      <c r="P1655" s="203"/>
      <c r="Q1655" s="254"/>
      <c r="R1655" s="31"/>
      <c r="S1655" s="31"/>
    </row>
    <row r="1656" spans="1:19">
      <c r="A1656" s="9" t="s">
        <v>1410</v>
      </c>
      <c r="B1656" s="46">
        <v>90.592</v>
      </c>
      <c r="C1656" s="49">
        <v>0</v>
      </c>
      <c r="D1656" s="237">
        <f t="shared" si="143"/>
        <v>0</v>
      </c>
      <c r="E1656" s="46">
        <v>81.7521052631579</v>
      </c>
      <c r="F1656" s="49">
        <v>0</v>
      </c>
      <c r="G1656" s="46">
        <f t="shared" si="144"/>
        <v>0</v>
      </c>
      <c r="H1656" s="46">
        <v>90.867</v>
      </c>
      <c r="I1656" s="211">
        <v>4</v>
      </c>
      <c r="J1656" s="46">
        <f t="shared" si="145"/>
        <v>14.23005</v>
      </c>
      <c r="K1656" s="211">
        <v>80</v>
      </c>
      <c r="L1656" s="211">
        <v>5</v>
      </c>
      <c r="M1656" s="46">
        <v>12.75</v>
      </c>
      <c r="N1656" s="46">
        <f>D1656+G1656+J1656+M1656</f>
        <v>26.98005</v>
      </c>
      <c r="O1656" s="203">
        <v>24</v>
      </c>
      <c r="P1656" s="253"/>
      <c r="Q1656" s="254"/>
      <c r="R1656" s="31"/>
      <c r="S1656" s="31"/>
    </row>
    <row r="1657" spans="1:19">
      <c r="A1657" s="9" t="s">
        <v>1411</v>
      </c>
      <c r="B1657" s="47">
        <v>89.25</v>
      </c>
      <c r="C1657" s="49">
        <v>0</v>
      </c>
      <c r="D1657" s="237">
        <f t="shared" si="143"/>
        <v>0</v>
      </c>
      <c r="E1657" s="47">
        <v>82.58</v>
      </c>
      <c r="F1657" s="49">
        <v>0</v>
      </c>
      <c r="G1657" s="46">
        <f t="shared" si="144"/>
        <v>0</v>
      </c>
      <c r="H1657" s="47">
        <v>89.4726666666667</v>
      </c>
      <c r="I1657" s="211">
        <v>4</v>
      </c>
      <c r="J1657" s="46">
        <f t="shared" si="145"/>
        <v>14.0209</v>
      </c>
      <c r="K1657" s="211">
        <v>80</v>
      </c>
      <c r="L1657" s="49">
        <v>5</v>
      </c>
      <c r="M1657" s="46">
        <v>12.75</v>
      </c>
      <c r="N1657" s="46">
        <f>D1657+G1657+J1657+M1657</f>
        <v>26.7709</v>
      </c>
      <c r="O1657" s="203">
        <v>25</v>
      </c>
      <c r="P1657" s="203"/>
      <c r="Q1657" s="254"/>
      <c r="R1657" s="31"/>
      <c r="S1657" s="31"/>
    </row>
    <row r="1658" spans="1:19">
      <c r="A1658" s="4" t="s">
        <v>1412</v>
      </c>
      <c r="B1658" s="47">
        <v>91.584</v>
      </c>
      <c r="C1658" s="49">
        <v>0</v>
      </c>
      <c r="D1658" s="237">
        <f t="shared" si="143"/>
        <v>0</v>
      </c>
      <c r="E1658" s="47">
        <v>81.2142105263158</v>
      </c>
      <c r="F1658" s="49">
        <v>0</v>
      </c>
      <c r="G1658" s="46">
        <f t="shared" si="144"/>
        <v>0</v>
      </c>
      <c r="H1658" s="47">
        <v>89.3686666666667</v>
      </c>
      <c r="I1658" s="211">
        <v>4</v>
      </c>
      <c r="J1658" s="46">
        <f t="shared" si="145"/>
        <v>14.0053</v>
      </c>
      <c r="K1658" s="211">
        <v>80</v>
      </c>
      <c r="L1658" s="49">
        <v>5</v>
      </c>
      <c r="M1658" s="46">
        <v>12.75</v>
      </c>
      <c r="N1658" s="46">
        <f>D1658+G1658+J1658+M1658</f>
        <v>26.7553</v>
      </c>
      <c r="O1658" s="203">
        <v>26</v>
      </c>
      <c r="P1658" s="203"/>
      <c r="Q1658" s="254"/>
      <c r="R1658" s="31"/>
      <c r="S1658" s="31"/>
    </row>
    <row r="1659" spans="1:19">
      <c r="A1659" s="4" t="s">
        <v>1413</v>
      </c>
      <c r="B1659" s="46">
        <v>88.464</v>
      </c>
      <c r="C1659" s="49">
        <v>0</v>
      </c>
      <c r="D1659" s="237">
        <f t="shared" si="143"/>
        <v>0</v>
      </c>
      <c r="E1659" s="46">
        <v>83.5126315789474</v>
      </c>
      <c r="F1659" s="49">
        <v>0</v>
      </c>
      <c r="G1659" s="46">
        <f t="shared" si="144"/>
        <v>0</v>
      </c>
      <c r="H1659" s="46">
        <v>88.8953333333333</v>
      </c>
      <c r="I1659" s="211">
        <v>4</v>
      </c>
      <c r="J1659" s="46">
        <v>13.935</v>
      </c>
      <c r="K1659" s="211">
        <v>80</v>
      </c>
      <c r="L1659" s="211">
        <v>8</v>
      </c>
      <c r="M1659" s="239">
        <v>13.2</v>
      </c>
      <c r="N1659" s="46">
        <v>85.59</v>
      </c>
      <c r="O1659" s="203">
        <v>27</v>
      </c>
      <c r="P1659" s="218">
        <v>1</v>
      </c>
      <c r="Q1659" s="254"/>
      <c r="R1659" s="31"/>
      <c r="S1659" s="31"/>
    </row>
    <row r="1660" spans="1:19">
      <c r="A1660" s="4" t="s">
        <v>1414</v>
      </c>
      <c r="B1660" s="47">
        <v>88.964</v>
      </c>
      <c r="C1660" s="49">
        <v>0</v>
      </c>
      <c r="D1660" s="237">
        <f t="shared" si="143"/>
        <v>0</v>
      </c>
      <c r="E1660" s="47">
        <v>82.0573684210526</v>
      </c>
      <c r="F1660" s="49">
        <v>0</v>
      </c>
      <c r="G1660" s="46">
        <f t="shared" si="144"/>
        <v>0</v>
      </c>
      <c r="H1660" s="47">
        <v>92.6453333333333</v>
      </c>
      <c r="I1660" s="211">
        <v>4</v>
      </c>
      <c r="J1660" s="239">
        <f t="shared" ref="J1660:J1679" si="146">(H1660+I1660)*0.15</f>
        <v>14.4968</v>
      </c>
      <c r="K1660" s="211">
        <v>80</v>
      </c>
      <c r="L1660" s="49">
        <v>0</v>
      </c>
      <c r="M1660" s="211">
        <f>K1660*S1660</f>
        <v>0</v>
      </c>
      <c r="N1660" s="46">
        <f>D1660+G1660+J1660+M1660</f>
        <v>14.4968</v>
      </c>
      <c r="O1660" s="203">
        <v>28</v>
      </c>
      <c r="P1660" s="203"/>
      <c r="Q1660" s="254"/>
      <c r="R1660" s="31"/>
      <c r="S1660" s="31"/>
    </row>
    <row r="1661" spans="1:19">
      <c r="A1661" s="4" t="s">
        <v>1415</v>
      </c>
      <c r="B1661" s="47">
        <v>89.528</v>
      </c>
      <c r="C1661" s="49">
        <v>0</v>
      </c>
      <c r="D1661" s="237">
        <f t="shared" si="143"/>
        <v>0</v>
      </c>
      <c r="E1661" s="47">
        <v>78.9626315789474</v>
      </c>
      <c r="F1661" s="49">
        <v>0</v>
      </c>
      <c r="G1661" s="46">
        <f t="shared" si="144"/>
        <v>0</v>
      </c>
      <c r="H1661" s="47">
        <v>94.7953333333333</v>
      </c>
      <c r="I1661" s="211">
        <v>4</v>
      </c>
      <c r="J1661" s="46">
        <f t="shared" si="146"/>
        <v>14.8193</v>
      </c>
      <c r="K1661" s="211">
        <v>80</v>
      </c>
      <c r="L1661" s="49">
        <v>14</v>
      </c>
      <c r="M1661" s="239">
        <v>14.1</v>
      </c>
      <c r="N1661" s="46">
        <v>85.31</v>
      </c>
      <c r="O1661" s="203">
        <v>29</v>
      </c>
      <c r="P1661" s="203">
        <v>1</v>
      </c>
      <c r="Q1661" s="254"/>
      <c r="R1661" s="31"/>
      <c r="S1661" s="31"/>
    </row>
    <row r="1662" spans="1:19">
      <c r="A1662" s="4" t="s">
        <v>1416</v>
      </c>
      <c r="B1662" s="46">
        <v>86.964</v>
      </c>
      <c r="C1662" s="49">
        <v>0</v>
      </c>
      <c r="D1662" s="237">
        <f t="shared" si="143"/>
        <v>0</v>
      </c>
      <c r="E1662" s="46">
        <v>82.9831578947368</v>
      </c>
      <c r="F1662" s="49">
        <v>0</v>
      </c>
      <c r="G1662" s="46">
        <f t="shared" si="144"/>
        <v>0</v>
      </c>
      <c r="H1662" s="46">
        <v>84.166</v>
      </c>
      <c r="I1662" s="211">
        <v>4</v>
      </c>
      <c r="J1662" s="46">
        <f t="shared" si="146"/>
        <v>13.2249</v>
      </c>
      <c r="K1662" s="211">
        <v>80</v>
      </c>
      <c r="L1662" s="211">
        <v>8</v>
      </c>
      <c r="M1662" s="239">
        <v>13.2</v>
      </c>
      <c r="N1662" s="46">
        <f>D1662+G1662+J1662+M1662</f>
        <v>26.4249</v>
      </c>
      <c r="O1662" s="203">
        <v>30</v>
      </c>
      <c r="P1662" s="253"/>
      <c r="Q1662" s="254"/>
      <c r="R1662" s="31"/>
      <c r="S1662" s="31"/>
    </row>
    <row r="1663" spans="1:19">
      <c r="A1663" s="9" t="s">
        <v>1417</v>
      </c>
      <c r="B1663" s="47">
        <v>89.442</v>
      </c>
      <c r="C1663" s="49">
        <v>0</v>
      </c>
      <c r="D1663" s="237">
        <f t="shared" si="143"/>
        <v>0</v>
      </c>
      <c r="E1663" s="47">
        <v>81.9136842105263</v>
      </c>
      <c r="F1663" s="49">
        <v>0</v>
      </c>
      <c r="G1663" s="46">
        <f t="shared" si="144"/>
        <v>0</v>
      </c>
      <c r="H1663" s="47">
        <v>86.352</v>
      </c>
      <c r="I1663" s="211">
        <v>4</v>
      </c>
      <c r="J1663" s="46">
        <f t="shared" si="146"/>
        <v>13.5528</v>
      </c>
      <c r="K1663" s="211">
        <v>80</v>
      </c>
      <c r="L1663" s="49">
        <v>5</v>
      </c>
      <c r="M1663" s="46">
        <v>12.75</v>
      </c>
      <c r="N1663" s="46">
        <f>D1663+G1663+J1663+M1663</f>
        <v>26.3028</v>
      </c>
      <c r="O1663" s="203">
        <v>31</v>
      </c>
      <c r="P1663" s="203"/>
      <c r="Q1663" s="254"/>
      <c r="R1663" s="31"/>
      <c r="S1663" s="31"/>
    </row>
    <row r="1664" spans="1:19">
      <c r="A1664" s="9" t="s">
        <v>1418</v>
      </c>
      <c r="B1664" s="46">
        <v>91.454</v>
      </c>
      <c r="C1664" s="49">
        <v>0</v>
      </c>
      <c r="D1664" s="237">
        <f t="shared" si="143"/>
        <v>0</v>
      </c>
      <c r="E1664" s="46">
        <v>82.8626315789474</v>
      </c>
      <c r="F1664" s="49">
        <v>0</v>
      </c>
      <c r="G1664" s="46">
        <f t="shared" si="144"/>
        <v>0</v>
      </c>
      <c r="H1664" s="46">
        <v>90.962</v>
      </c>
      <c r="I1664" s="211">
        <v>4</v>
      </c>
      <c r="J1664" s="46">
        <f t="shared" si="146"/>
        <v>14.2443</v>
      </c>
      <c r="K1664" s="211">
        <v>80</v>
      </c>
      <c r="L1664" s="49">
        <v>0</v>
      </c>
      <c r="M1664" s="211">
        <f>K1664*S1664</f>
        <v>0</v>
      </c>
      <c r="N1664" s="46">
        <v>84.97</v>
      </c>
      <c r="O1664" s="203">
        <v>32</v>
      </c>
      <c r="P1664" s="218">
        <v>1</v>
      </c>
      <c r="Q1664" s="254"/>
      <c r="R1664" s="31"/>
      <c r="S1664" s="31"/>
    </row>
    <row r="1665" spans="1:19">
      <c r="A1665" s="4" t="s">
        <v>1419</v>
      </c>
      <c r="B1665" s="46">
        <v>88.426</v>
      </c>
      <c r="C1665" s="49">
        <v>0</v>
      </c>
      <c r="D1665" s="237">
        <f t="shared" si="143"/>
        <v>0</v>
      </c>
      <c r="E1665" s="46">
        <v>82.3068421052632</v>
      </c>
      <c r="F1665" s="49">
        <v>0</v>
      </c>
      <c r="G1665" s="46">
        <f t="shared" si="144"/>
        <v>0</v>
      </c>
      <c r="H1665" s="46">
        <v>89.263</v>
      </c>
      <c r="I1665" s="211">
        <v>4</v>
      </c>
      <c r="J1665" s="46">
        <f t="shared" si="146"/>
        <v>13.98945</v>
      </c>
      <c r="K1665" s="211">
        <v>80</v>
      </c>
      <c r="L1665" s="49">
        <v>0</v>
      </c>
      <c r="M1665" s="211">
        <f>K1665*S1665</f>
        <v>0</v>
      </c>
      <c r="N1665" s="46">
        <f>D1665+G1665+J1665+M1665</f>
        <v>13.98945</v>
      </c>
      <c r="O1665" s="203">
        <v>33</v>
      </c>
      <c r="P1665" s="253"/>
      <c r="Q1665" s="254"/>
      <c r="R1665" s="31"/>
      <c r="S1665" s="31"/>
    </row>
    <row r="1666" spans="1:19">
      <c r="A1666" s="4" t="s">
        <v>1420</v>
      </c>
      <c r="B1666" s="47">
        <v>91.408</v>
      </c>
      <c r="C1666" s="49">
        <v>0</v>
      </c>
      <c r="D1666" s="237">
        <f t="shared" si="143"/>
        <v>0</v>
      </c>
      <c r="E1666" s="47">
        <v>81.7868421052632</v>
      </c>
      <c r="F1666" s="49">
        <v>0</v>
      </c>
      <c r="G1666" s="46">
        <f t="shared" si="144"/>
        <v>0</v>
      </c>
      <c r="H1666" s="47">
        <v>89.6593333333333</v>
      </c>
      <c r="I1666" s="211">
        <v>4</v>
      </c>
      <c r="J1666" s="46">
        <f t="shared" si="146"/>
        <v>14.0489</v>
      </c>
      <c r="K1666" s="211">
        <v>80</v>
      </c>
      <c r="L1666" s="49">
        <v>0</v>
      </c>
      <c r="M1666" s="211">
        <f>K1666*S1666</f>
        <v>0</v>
      </c>
      <c r="N1666" s="46">
        <v>84.22</v>
      </c>
      <c r="O1666" s="203">
        <v>34</v>
      </c>
      <c r="P1666" s="203">
        <v>1</v>
      </c>
      <c r="Q1666" s="254"/>
      <c r="R1666" s="31"/>
      <c r="S1666" s="31"/>
    </row>
    <row r="1667" spans="1:19">
      <c r="A1667" s="4" t="s">
        <v>1421</v>
      </c>
      <c r="B1667" s="47">
        <v>89.22</v>
      </c>
      <c r="C1667" s="49">
        <v>0</v>
      </c>
      <c r="D1667" s="237">
        <f t="shared" si="143"/>
        <v>0</v>
      </c>
      <c r="E1667" s="47">
        <v>84.0968421052632</v>
      </c>
      <c r="F1667" s="49">
        <v>0</v>
      </c>
      <c r="G1667" s="46">
        <f t="shared" si="144"/>
        <v>0</v>
      </c>
      <c r="H1667" s="47">
        <v>91.3073333333333</v>
      </c>
      <c r="I1667" s="211">
        <v>4</v>
      </c>
      <c r="J1667" s="239">
        <f t="shared" si="146"/>
        <v>14.2961</v>
      </c>
      <c r="K1667" s="211">
        <v>80</v>
      </c>
      <c r="L1667" s="49">
        <v>0</v>
      </c>
      <c r="M1667" s="211">
        <f>K1667*S1667</f>
        <v>0</v>
      </c>
      <c r="N1667" s="46">
        <v>84.19</v>
      </c>
      <c r="O1667" s="203">
        <v>35</v>
      </c>
      <c r="P1667" s="203">
        <v>2</v>
      </c>
      <c r="Q1667" s="254"/>
      <c r="R1667" s="31"/>
      <c r="S1667" s="31"/>
    </row>
    <row r="1668" spans="1:19">
      <c r="A1668" s="4" t="s">
        <v>1422</v>
      </c>
      <c r="B1668" s="47">
        <v>87.43</v>
      </c>
      <c r="C1668" s="49">
        <v>0</v>
      </c>
      <c r="D1668" s="237">
        <f t="shared" si="143"/>
        <v>0</v>
      </c>
      <c r="E1668" s="47">
        <v>81.0915789473684</v>
      </c>
      <c r="F1668" s="49">
        <v>0</v>
      </c>
      <c r="G1668" s="46">
        <f t="shared" si="144"/>
        <v>0</v>
      </c>
      <c r="H1668" s="47">
        <v>89.535</v>
      </c>
      <c r="I1668" s="211">
        <v>4</v>
      </c>
      <c r="J1668" s="46">
        <f t="shared" si="146"/>
        <v>14.03025</v>
      </c>
      <c r="K1668" s="211">
        <v>80</v>
      </c>
      <c r="L1668" s="49">
        <v>0</v>
      </c>
      <c r="M1668" s="211">
        <v>12</v>
      </c>
      <c r="N1668" s="46">
        <f>D1668+G1668+J1668+M1668</f>
        <v>26.03025</v>
      </c>
      <c r="O1668" s="203">
        <v>36</v>
      </c>
      <c r="P1668" s="203"/>
      <c r="Q1668" s="254"/>
      <c r="R1668" s="31"/>
      <c r="S1668" s="31"/>
    </row>
    <row r="1669" spans="1:19">
      <c r="A1669" s="4" t="s">
        <v>1423</v>
      </c>
      <c r="B1669" s="46">
        <v>88.07</v>
      </c>
      <c r="C1669" s="49">
        <v>0</v>
      </c>
      <c r="D1669" s="237">
        <v>17.614</v>
      </c>
      <c r="E1669" s="46">
        <v>80.991875</v>
      </c>
      <c r="F1669" s="49">
        <v>0</v>
      </c>
      <c r="G1669" s="239">
        <f t="shared" si="144"/>
        <v>0</v>
      </c>
      <c r="H1669" s="46">
        <v>87.2475</v>
      </c>
      <c r="I1669" s="211">
        <v>4</v>
      </c>
      <c r="J1669" s="46">
        <f t="shared" si="146"/>
        <v>13.687125</v>
      </c>
      <c r="K1669" s="211">
        <v>80</v>
      </c>
      <c r="L1669" s="49">
        <v>0</v>
      </c>
      <c r="M1669" s="211">
        <f>K1669*S1669</f>
        <v>0</v>
      </c>
      <c r="N1669" s="46">
        <f>D1669+G1669+J1669+M1669</f>
        <v>31.301125</v>
      </c>
      <c r="O1669" s="203">
        <v>37</v>
      </c>
      <c r="P1669" s="253"/>
      <c r="Q1669" s="254"/>
      <c r="R1669" s="31"/>
      <c r="S1669" s="31"/>
    </row>
    <row r="1670" spans="1:19">
      <c r="A1670" s="9" t="s">
        <v>1424</v>
      </c>
      <c r="B1670" s="47">
        <v>88.718</v>
      </c>
      <c r="C1670" s="49">
        <v>0</v>
      </c>
      <c r="D1670" s="237">
        <f>B1670*Q1670</f>
        <v>0</v>
      </c>
      <c r="E1670" s="47">
        <v>81.5673684210526</v>
      </c>
      <c r="F1670" s="49">
        <v>0</v>
      </c>
      <c r="G1670" s="46">
        <f t="shared" si="144"/>
        <v>0</v>
      </c>
      <c r="H1670" s="47">
        <v>89.982</v>
      </c>
      <c r="I1670" s="211">
        <v>4</v>
      </c>
      <c r="J1670" s="239">
        <f t="shared" si="146"/>
        <v>14.0973</v>
      </c>
      <c r="K1670" s="211">
        <v>80</v>
      </c>
      <c r="L1670" s="49">
        <v>0</v>
      </c>
      <c r="M1670" s="211">
        <f>K1670*S1670</f>
        <v>0</v>
      </c>
      <c r="N1670" s="46">
        <v>83.62</v>
      </c>
      <c r="O1670" s="203">
        <v>38</v>
      </c>
      <c r="P1670" s="203">
        <v>1</v>
      </c>
      <c r="Q1670" s="254"/>
      <c r="R1670" s="31"/>
      <c r="S1670" s="31"/>
    </row>
    <row r="1671" spans="1:19">
      <c r="A1671" s="9" t="s">
        <v>1425</v>
      </c>
      <c r="B1671" s="47">
        <v>85.19</v>
      </c>
      <c r="C1671" s="49">
        <v>0</v>
      </c>
      <c r="D1671" s="237">
        <f t="shared" ref="D1671:D1679" si="147">B1671*Q1671</f>
        <v>0</v>
      </c>
      <c r="E1671" s="47">
        <v>80.0605263157895</v>
      </c>
      <c r="F1671" s="49">
        <v>0</v>
      </c>
      <c r="G1671" s="46">
        <f t="shared" si="144"/>
        <v>0</v>
      </c>
      <c r="H1671" s="47">
        <v>88.1616666666667</v>
      </c>
      <c r="I1671" s="211">
        <v>4</v>
      </c>
      <c r="J1671" s="46">
        <f t="shared" si="146"/>
        <v>13.82425</v>
      </c>
      <c r="K1671" s="211">
        <v>80</v>
      </c>
      <c r="L1671" s="49">
        <v>0</v>
      </c>
      <c r="M1671" s="211">
        <f t="shared" ref="M1671:M1679" si="148">K1671*S1671</f>
        <v>0</v>
      </c>
      <c r="N1671" s="46">
        <f>D1671+G1671+J1671+M1671</f>
        <v>13.82425</v>
      </c>
      <c r="O1671" s="203">
        <v>39</v>
      </c>
      <c r="P1671" s="203"/>
      <c r="Q1671" s="254"/>
      <c r="R1671" s="31"/>
      <c r="S1671" s="31"/>
    </row>
    <row r="1672" spans="1:19">
      <c r="A1672" s="9" t="s">
        <v>1426</v>
      </c>
      <c r="B1672" s="47">
        <v>88.082</v>
      </c>
      <c r="C1672" s="49">
        <v>0</v>
      </c>
      <c r="D1672" s="237">
        <f t="shared" si="147"/>
        <v>0</v>
      </c>
      <c r="E1672" s="47">
        <v>79.0647368421053</v>
      </c>
      <c r="F1672" s="49">
        <v>0</v>
      </c>
      <c r="G1672" s="46">
        <f t="shared" si="144"/>
        <v>0</v>
      </c>
      <c r="H1672" s="47">
        <v>93.392</v>
      </c>
      <c r="I1672" s="211">
        <v>4</v>
      </c>
      <c r="J1672" s="46">
        <f t="shared" si="146"/>
        <v>14.6088</v>
      </c>
      <c r="K1672" s="211">
        <v>80</v>
      </c>
      <c r="L1672" s="49">
        <v>0</v>
      </c>
      <c r="M1672" s="211">
        <f t="shared" si="148"/>
        <v>0</v>
      </c>
      <c r="N1672" s="46">
        <v>82.76</v>
      </c>
      <c r="O1672" s="203">
        <v>40</v>
      </c>
      <c r="P1672" s="203">
        <v>1</v>
      </c>
      <c r="Q1672" s="254"/>
      <c r="R1672" s="31"/>
      <c r="S1672" s="31"/>
    </row>
    <row r="1673" spans="1:19">
      <c r="A1673" s="4" t="s">
        <v>1427</v>
      </c>
      <c r="B1673" s="47">
        <v>85.48</v>
      </c>
      <c r="C1673" s="49">
        <v>0</v>
      </c>
      <c r="D1673" s="259">
        <f t="shared" si="147"/>
        <v>0</v>
      </c>
      <c r="E1673" s="47">
        <v>82.6378947368421</v>
      </c>
      <c r="F1673" s="49">
        <v>0</v>
      </c>
      <c r="G1673" s="46">
        <f t="shared" si="144"/>
        <v>0</v>
      </c>
      <c r="H1673" s="47">
        <v>90.0456666666667</v>
      </c>
      <c r="I1673" s="211">
        <v>4</v>
      </c>
      <c r="J1673" s="46">
        <f t="shared" si="146"/>
        <v>14.10685</v>
      </c>
      <c r="K1673" s="211">
        <v>80</v>
      </c>
      <c r="L1673" s="49">
        <v>0</v>
      </c>
      <c r="M1673" s="211">
        <f t="shared" si="148"/>
        <v>0</v>
      </c>
      <c r="N1673" s="46">
        <v>82.52</v>
      </c>
      <c r="O1673" s="203">
        <v>41</v>
      </c>
      <c r="P1673" s="203">
        <v>2</v>
      </c>
      <c r="Q1673" s="254"/>
      <c r="R1673" s="31"/>
      <c r="S1673" s="31"/>
    </row>
    <row r="1674" spans="1:19">
      <c r="A1674" s="9" t="s">
        <v>1428</v>
      </c>
      <c r="B1674" s="47">
        <v>87.292</v>
      </c>
      <c r="C1674" s="49">
        <v>0</v>
      </c>
      <c r="D1674" s="237">
        <f t="shared" si="147"/>
        <v>0</v>
      </c>
      <c r="E1674" s="47">
        <v>81.44</v>
      </c>
      <c r="F1674" s="49">
        <v>0</v>
      </c>
      <c r="G1674" s="46">
        <f t="shared" si="144"/>
        <v>0</v>
      </c>
      <c r="H1674" s="47">
        <v>91.221</v>
      </c>
      <c r="I1674" s="211">
        <v>4</v>
      </c>
      <c r="J1674" s="46">
        <f t="shared" si="146"/>
        <v>14.28315</v>
      </c>
      <c r="K1674" s="211">
        <v>80</v>
      </c>
      <c r="L1674" s="49">
        <v>0</v>
      </c>
      <c r="M1674" s="211">
        <f t="shared" si="148"/>
        <v>0</v>
      </c>
      <c r="N1674" s="46">
        <v>82.46</v>
      </c>
      <c r="O1674" s="203">
        <v>42</v>
      </c>
      <c r="P1674" s="203">
        <v>2</v>
      </c>
      <c r="Q1674" s="254"/>
      <c r="R1674" s="31"/>
      <c r="S1674" s="31"/>
    </row>
    <row r="1675" spans="1:19">
      <c r="A1675" s="9" t="s">
        <v>1429</v>
      </c>
      <c r="B1675" s="46">
        <v>86.126</v>
      </c>
      <c r="C1675" s="49">
        <v>0</v>
      </c>
      <c r="D1675" s="237">
        <f t="shared" si="147"/>
        <v>0</v>
      </c>
      <c r="E1675" s="46">
        <v>80.0063157894737</v>
      </c>
      <c r="F1675" s="49">
        <v>0</v>
      </c>
      <c r="G1675" s="211">
        <f t="shared" si="144"/>
        <v>0</v>
      </c>
      <c r="H1675" s="46">
        <v>89.659</v>
      </c>
      <c r="I1675" s="211">
        <v>4</v>
      </c>
      <c r="J1675" s="46">
        <f t="shared" si="146"/>
        <v>14.04885</v>
      </c>
      <c r="K1675" s="211">
        <v>80</v>
      </c>
      <c r="L1675" s="49">
        <v>0</v>
      </c>
      <c r="M1675" s="211">
        <f t="shared" si="148"/>
        <v>0</v>
      </c>
      <c r="N1675" s="46">
        <v>82.28</v>
      </c>
      <c r="O1675" s="203">
        <v>43</v>
      </c>
      <c r="P1675" s="218">
        <v>1</v>
      </c>
      <c r="Q1675" s="254"/>
      <c r="R1675" s="31"/>
      <c r="S1675" s="31"/>
    </row>
    <row r="1676" spans="1:19">
      <c r="A1676" s="4" t="s">
        <v>1430</v>
      </c>
      <c r="B1676" s="47">
        <v>86.608</v>
      </c>
      <c r="C1676" s="49">
        <v>0</v>
      </c>
      <c r="D1676" s="237">
        <f t="shared" si="147"/>
        <v>0</v>
      </c>
      <c r="E1676" s="47">
        <v>79.1973684210526</v>
      </c>
      <c r="F1676" s="49">
        <v>0</v>
      </c>
      <c r="G1676" s="239">
        <f t="shared" si="144"/>
        <v>0</v>
      </c>
      <c r="H1676" s="47">
        <v>89.8086666666667</v>
      </c>
      <c r="I1676" s="211">
        <v>4</v>
      </c>
      <c r="J1676" s="46">
        <f t="shared" si="146"/>
        <v>14.0713</v>
      </c>
      <c r="K1676" s="211">
        <v>80</v>
      </c>
      <c r="L1676" s="49">
        <v>0</v>
      </c>
      <c r="M1676" s="211">
        <f t="shared" si="148"/>
        <v>0</v>
      </c>
      <c r="N1676" s="46">
        <v>81.99</v>
      </c>
      <c r="O1676" s="203">
        <v>44</v>
      </c>
      <c r="P1676" s="203">
        <v>1</v>
      </c>
      <c r="Q1676" s="254"/>
      <c r="R1676" s="31"/>
      <c r="S1676" s="31"/>
    </row>
    <row r="1677" spans="1:19">
      <c r="A1677" s="9" t="s">
        <v>1431</v>
      </c>
      <c r="B1677" s="47">
        <v>84.606</v>
      </c>
      <c r="C1677" s="49">
        <v>0</v>
      </c>
      <c r="D1677" s="237">
        <f t="shared" si="147"/>
        <v>0</v>
      </c>
      <c r="E1677" s="47">
        <v>82.4847368421053</v>
      </c>
      <c r="F1677" s="49">
        <v>0</v>
      </c>
      <c r="G1677" s="46">
        <f t="shared" si="144"/>
        <v>0</v>
      </c>
      <c r="H1677" s="47">
        <v>87.7866666666667</v>
      </c>
      <c r="I1677" s="211">
        <v>4</v>
      </c>
      <c r="J1677" s="46">
        <f t="shared" si="146"/>
        <v>13.768</v>
      </c>
      <c r="K1677" s="211">
        <v>80</v>
      </c>
      <c r="L1677" s="49">
        <v>0</v>
      </c>
      <c r="M1677" s="211">
        <f t="shared" si="148"/>
        <v>0</v>
      </c>
      <c r="N1677" s="46">
        <v>81.93</v>
      </c>
      <c r="O1677" s="203">
        <v>45</v>
      </c>
      <c r="P1677" s="203">
        <v>2</v>
      </c>
      <c r="Q1677" s="254"/>
      <c r="R1677" s="31"/>
      <c r="S1677" s="31"/>
    </row>
    <row r="1678" spans="1:19">
      <c r="A1678" s="9" t="s">
        <v>1432</v>
      </c>
      <c r="B1678" s="47">
        <v>88.076</v>
      </c>
      <c r="C1678" s="49">
        <v>0</v>
      </c>
      <c r="D1678" s="237">
        <f t="shared" si="147"/>
        <v>0</v>
      </c>
      <c r="E1678" s="47">
        <v>77.5052631578947</v>
      </c>
      <c r="F1678" s="49">
        <v>0</v>
      </c>
      <c r="G1678" s="46">
        <f t="shared" si="144"/>
        <v>0</v>
      </c>
      <c r="H1678" s="47">
        <v>81.332</v>
      </c>
      <c r="I1678" s="211">
        <v>4</v>
      </c>
      <c r="J1678" s="239">
        <f t="shared" si="146"/>
        <v>12.7998</v>
      </c>
      <c r="K1678" s="211">
        <v>80</v>
      </c>
      <c r="L1678" s="49">
        <v>0</v>
      </c>
      <c r="M1678" s="211">
        <f t="shared" si="148"/>
        <v>0</v>
      </c>
      <c r="N1678" s="46">
        <v>80.17</v>
      </c>
      <c r="O1678" s="203">
        <v>46</v>
      </c>
      <c r="P1678" s="203">
        <v>1</v>
      </c>
      <c r="Q1678" s="254"/>
      <c r="R1678" s="31"/>
      <c r="S1678" s="31"/>
    </row>
    <row r="1679" spans="1:19">
      <c r="A1679" s="9" t="s">
        <v>1433</v>
      </c>
      <c r="B1679" s="47">
        <v>77.028</v>
      </c>
      <c r="C1679" s="49">
        <v>0</v>
      </c>
      <c r="D1679" s="237">
        <f t="shared" si="147"/>
        <v>0</v>
      </c>
      <c r="E1679" s="47">
        <v>50.1463157894737</v>
      </c>
      <c r="F1679" s="49">
        <v>0</v>
      </c>
      <c r="G1679" s="46">
        <f t="shared" si="144"/>
        <v>0</v>
      </c>
      <c r="H1679" s="47">
        <v>86.731</v>
      </c>
      <c r="I1679" s="211">
        <v>4</v>
      </c>
      <c r="J1679" s="46">
        <f t="shared" si="146"/>
        <v>13.60965</v>
      </c>
      <c r="K1679" s="211">
        <v>80</v>
      </c>
      <c r="L1679" s="49">
        <v>0</v>
      </c>
      <c r="M1679" s="211">
        <f t="shared" si="148"/>
        <v>0</v>
      </c>
      <c r="N1679" s="46">
        <v>65.09</v>
      </c>
      <c r="O1679" s="203">
        <v>47</v>
      </c>
      <c r="P1679" s="203">
        <v>1</v>
      </c>
      <c r="Q1679" s="254"/>
      <c r="R1679" s="31"/>
      <c r="S1679" s="31"/>
    </row>
    <row r="1680" spans="1:19">
      <c r="A1680" s="50"/>
      <c r="B1680" s="50"/>
      <c r="C1680" s="50"/>
      <c r="D1680" s="50"/>
      <c r="E1680" s="50"/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  <c r="Q1680" s="50"/>
      <c r="R1680" s="50"/>
      <c r="S1680" s="50"/>
    </row>
    <row r="1681" spans="1:19">
      <c r="A1681" s="50"/>
      <c r="B1681" s="50"/>
      <c r="C1681" s="50"/>
      <c r="D1681" s="50"/>
      <c r="E1681" s="50"/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  <c r="Q1681" s="50"/>
      <c r="R1681" s="50"/>
      <c r="S1681" s="50"/>
    </row>
    <row r="1682" spans="1:19">
      <c r="A1682" s="30" t="s">
        <v>1434</v>
      </c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</row>
    <row r="1683" spans="1:19">
      <c r="A1683" s="84" t="s">
        <v>1435</v>
      </c>
      <c r="B1683" s="84"/>
      <c r="C1683" s="84"/>
      <c r="D1683" s="84"/>
      <c r="E1683" s="84"/>
      <c r="F1683" s="84"/>
      <c r="G1683" s="84"/>
      <c r="H1683" s="84"/>
      <c r="I1683" s="84"/>
      <c r="J1683" s="84"/>
      <c r="K1683" s="84"/>
      <c r="L1683" s="84"/>
      <c r="M1683" s="84"/>
      <c r="N1683" s="84"/>
      <c r="O1683" s="84"/>
      <c r="P1683" s="84"/>
      <c r="Q1683" s="84"/>
      <c r="R1683" s="84"/>
      <c r="S1683" s="84"/>
    </row>
    <row r="1684" spans="1:19">
      <c r="A1684" s="260" t="s">
        <v>2</v>
      </c>
      <c r="B1684" s="261" t="s">
        <v>3</v>
      </c>
      <c r="C1684" s="42"/>
      <c r="D1684" s="37"/>
      <c r="E1684" s="261" t="s">
        <v>4</v>
      </c>
      <c r="F1684" s="262"/>
      <c r="G1684" s="261"/>
      <c r="H1684" s="261" t="s">
        <v>5</v>
      </c>
      <c r="I1684" s="274"/>
      <c r="J1684" s="274"/>
      <c r="K1684" s="274" t="s">
        <v>6</v>
      </c>
      <c r="L1684" s="274"/>
      <c r="M1684" s="274"/>
      <c r="N1684" s="275" t="s">
        <v>323</v>
      </c>
      <c r="O1684" s="276" t="s">
        <v>8</v>
      </c>
      <c r="P1684" s="277" t="s">
        <v>203</v>
      </c>
      <c r="Q1684" s="31"/>
      <c r="R1684" s="31"/>
      <c r="S1684" s="31"/>
    </row>
    <row r="1685" ht="42" spans="1:19">
      <c r="A1685" s="260"/>
      <c r="B1685" s="263" t="s">
        <v>12</v>
      </c>
      <c r="C1685" s="264" t="s">
        <v>13</v>
      </c>
      <c r="D1685" s="261">
        <v>0.2</v>
      </c>
      <c r="E1685" s="265" t="s">
        <v>324</v>
      </c>
      <c r="F1685" s="266" t="s">
        <v>13</v>
      </c>
      <c r="G1685" s="267">
        <v>0.5</v>
      </c>
      <c r="H1685" s="263" t="s">
        <v>12</v>
      </c>
      <c r="I1685" s="278" t="s">
        <v>13</v>
      </c>
      <c r="J1685" s="267">
        <v>0.15</v>
      </c>
      <c r="K1685" s="278" t="s">
        <v>12</v>
      </c>
      <c r="L1685" s="278" t="s">
        <v>13</v>
      </c>
      <c r="M1685" s="279">
        <v>0.15</v>
      </c>
      <c r="N1685" s="275"/>
      <c r="O1685" s="276"/>
      <c r="P1685" s="277"/>
      <c r="Q1685" s="31"/>
      <c r="R1685" s="31"/>
      <c r="S1685" s="31"/>
    </row>
    <row r="1686" ht="42" spans="1:19">
      <c r="A1686" s="260"/>
      <c r="B1686" s="265" t="s">
        <v>325</v>
      </c>
      <c r="C1686" s="264" t="s">
        <v>18</v>
      </c>
      <c r="D1686" s="263" t="s">
        <v>19</v>
      </c>
      <c r="E1686" s="265" t="s">
        <v>20</v>
      </c>
      <c r="F1686" s="266" t="s">
        <v>18</v>
      </c>
      <c r="G1686" s="268" t="s">
        <v>19</v>
      </c>
      <c r="H1686" s="263" t="s">
        <v>20</v>
      </c>
      <c r="I1686" s="264" t="s">
        <v>18</v>
      </c>
      <c r="J1686" s="280" t="s">
        <v>19</v>
      </c>
      <c r="K1686" s="281" t="s">
        <v>325</v>
      </c>
      <c r="L1686" s="264" t="s">
        <v>21</v>
      </c>
      <c r="M1686" s="264" t="s">
        <v>19</v>
      </c>
      <c r="N1686" s="275"/>
      <c r="O1686" s="276"/>
      <c r="P1686" s="277"/>
      <c r="Q1686" s="31"/>
      <c r="R1686" s="31"/>
      <c r="S1686" s="31"/>
    </row>
    <row r="1687" spans="1:19">
      <c r="A1687" s="36" t="s">
        <v>1436</v>
      </c>
      <c r="B1687" s="269">
        <v>87.078</v>
      </c>
      <c r="C1687" s="270">
        <v>0</v>
      </c>
      <c r="D1687" s="269">
        <f t="shared" ref="D1687:D1733" si="149">(B1687+C1687)*0.2</f>
        <v>17.4156</v>
      </c>
      <c r="E1687" s="269">
        <v>85.2122222222222</v>
      </c>
      <c r="F1687" s="271">
        <v>0</v>
      </c>
      <c r="G1687" s="269">
        <f t="shared" ref="G1687:G1733" si="150">E1687*0.5</f>
        <v>42.6061111111111</v>
      </c>
      <c r="H1687" s="269">
        <v>85.047</v>
      </c>
      <c r="I1687" s="270">
        <v>0</v>
      </c>
      <c r="J1687" s="282">
        <f t="shared" ref="J1687:J1733" si="151">(H1687+I1687)*0.15</f>
        <v>12.75705</v>
      </c>
      <c r="K1687" s="283">
        <v>80</v>
      </c>
      <c r="L1687" s="270">
        <v>0</v>
      </c>
      <c r="M1687" s="269">
        <f t="shared" ref="M1687:M1733" si="152">(K1687+L1687)*0.15</f>
        <v>12</v>
      </c>
      <c r="N1687" s="284">
        <f t="shared" ref="N1687:N1733" si="153">D1687+G1687+J1687+M1687</f>
        <v>84.7787611111111</v>
      </c>
      <c r="O1687" s="27"/>
      <c r="P1687" s="31"/>
      <c r="Q1687" s="31"/>
      <c r="R1687" s="31"/>
      <c r="S1687" s="31"/>
    </row>
    <row r="1688" spans="1:19">
      <c r="A1688" s="38" t="s">
        <v>1437</v>
      </c>
      <c r="B1688" s="269">
        <v>84.564</v>
      </c>
      <c r="C1688" s="270">
        <v>0</v>
      </c>
      <c r="D1688" s="269">
        <f t="shared" si="149"/>
        <v>16.9128</v>
      </c>
      <c r="E1688" s="269">
        <v>82.4127777777778</v>
      </c>
      <c r="F1688" s="271">
        <v>0</v>
      </c>
      <c r="G1688" s="269">
        <f t="shared" si="150"/>
        <v>41.2063888888889</v>
      </c>
      <c r="H1688" s="269">
        <v>84.9413333333333</v>
      </c>
      <c r="I1688" s="270">
        <v>0</v>
      </c>
      <c r="J1688" s="282">
        <f t="shared" si="151"/>
        <v>12.7412</v>
      </c>
      <c r="K1688" s="283">
        <v>80</v>
      </c>
      <c r="L1688" s="270">
        <v>0</v>
      </c>
      <c r="M1688" s="269">
        <f t="shared" si="152"/>
        <v>12</v>
      </c>
      <c r="N1688" s="284">
        <f t="shared" si="153"/>
        <v>82.8603888888889</v>
      </c>
      <c r="O1688" s="27"/>
      <c r="P1688" s="31"/>
      <c r="Q1688" s="31"/>
      <c r="R1688" s="31"/>
      <c r="S1688" s="31"/>
    </row>
    <row r="1689" spans="1:19">
      <c r="A1689" s="36" t="s">
        <v>1438</v>
      </c>
      <c r="B1689" s="269">
        <v>92.312</v>
      </c>
      <c r="C1689" s="270">
        <v>0</v>
      </c>
      <c r="D1689" s="269">
        <f t="shared" si="149"/>
        <v>18.4624</v>
      </c>
      <c r="E1689" s="269">
        <v>89.3316666666667</v>
      </c>
      <c r="F1689" s="271">
        <v>0</v>
      </c>
      <c r="G1689" s="269">
        <f t="shared" si="150"/>
        <v>44.6658333333334</v>
      </c>
      <c r="H1689" s="269">
        <v>90.2213333333333</v>
      </c>
      <c r="I1689" s="270">
        <v>0</v>
      </c>
      <c r="J1689" s="282">
        <f t="shared" si="151"/>
        <v>13.5332</v>
      </c>
      <c r="K1689" s="283">
        <v>80</v>
      </c>
      <c r="L1689" s="270">
        <v>0</v>
      </c>
      <c r="M1689" s="269">
        <f t="shared" si="152"/>
        <v>12</v>
      </c>
      <c r="N1689" s="284">
        <f t="shared" si="153"/>
        <v>88.6614333333333</v>
      </c>
      <c r="O1689" s="27"/>
      <c r="P1689" s="31"/>
      <c r="Q1689" s="31"/>
      <c r="R1689" s="31"/>
      <c r="S1689" s="31"/>
    </row>
    <row r="1690" spans="1:19">
      <c r="A1690" s="38" t="s">
        <v>1439</v>
      </c>
      <c r="B1690" s="269">
        <v>89.744</v>
      </c>
      <c r="C1690" s="270">
        <v>0</v>
      </c>
      <c r="D1690" s="269">
        <f t="shared" si="149"/>
        <v>17.9488</v>
      </c>
      <c r="E1690" s="269">
        <v>88.7694444444444</v>
      </c>
      <c r="F1690" s="271">
        <v>0</v>
      </c>
      <c r="G1690" s="269">
        <f t="shared" si="150"/>
        <v>44.3847222222222</v>
      </c>
      <c r="H1690" s="269">
        <v>88.2973333333333</v>
      </c>
      <c r="I1690" s="270">
        <v>0</v>
      </c>
      <c r="J1690" s="282">
        <f t="shared" si="151"/>
        <v>13.2446</v>
      </c>
      <c r="K1690" s="283">
        <v>80</v>
      </c>
      <c r="L1690" s="270">
        <v>0</v>
      </c>
      <c r="M1690" s="269">
        <f t="shared" si="152"/>
        <v>12</v>
      </c>
      <c r="N1690" s="284">
        <f t="shared" si="153"/>
        <v>87.5781222222222</v>
      </c>
      <c r="O1690" s="27"/>
      <c r="P1690" s="31"/>
      <c r="Q1690" s="31"/>
      <c r="R1690" s="31"/>
      <c r="S1690" s="31"/>
    </row>
    <row r="1691" spans="1:19">
      <c r="A1691" s="36" t="s">
        <v>1440</v>
      </c>
      <c r="B1691" s="269">
        <v>88.688</v>
      </c>
      <c r="C1691" s="270">
        <v>0</v>
      </c>
      <c r="D1691" s="269">
        <f t="shared" si="149"/>
        <v>17.7376</v>
      </c>
      <c r="E1691" s="269">
        <v>85.195</v>
      </c>
      <c r="F1691" s="271">
        <v>0</v>
      </c>
      <c r="G1691" s="269">
        <f t="shared" si="150"/>
        <v>42.5975</v>
      </c>
      <c r="H1691" s="269">
        <v>87.6816666666667</v>
      </c>
      <c r="I1691" s="270">
        <v>0</v>
      </c>
      <c r="J1691" s="282">
        <f t="shared" si="151"/>
        <v>13.15225</v>
      </c>
      <c r="K1691" s="283">
        <v>80</v>
      </c>
      <c r="L1691" s="270">
        <v>0</v>
      </c>
      <c r="M1691" s="269">
        <f t="shared" si="152"/>
        <v>12</v>
      </c>
      <c r="N1691" s="284">
        <f t="shared" si="153"/>
        <v>85.48735</v>
      </c>
      <c r="O1691" s="27"/>
      <c r="P1691" s="31"/>
      <c r="Q1691" s="31"/>
      <c r="R1691" s="31"/>
      <c r="S1691" s="31"/>
    </row>
    <row r="1692" spans="1:19">
      <c r="A1692" s="38" t="s">
        <v>1441</v>
      </c>
      <c r="B1692" s="269">
        <v>89.394</v>
      </c>
      <c r="C1692" s="270">
        <v>0</v>
      </c>
      <c r="D1692" s="269">
        <f t="shared" si="149"/>
        <v>17.8788</v>
      </c>
      <c r="E1692" s="269">
        <v>89.4672222222222</v>
      </c>
      <c r="F1692" s="271">
        <v>0</v>
      </c>
      <c r="G1692" s="269">
        <f t="shared" si="150"/>
        <v>44.7336111111111</v>
      </c>
      <c r="H1692" s="269">
        <v>89.386</v>
      </c>
      <c r="I1692" s="270">
        <v>6</v>
      </c>
      <c r="J1692" s="282">
        <f t="shared" si="151"/>
        <v>14.3079</v>
      </c>
      <c r="K1692" s="283">
        <v>80</v>
      </c>
      <c r="L1692" s="270">
        <v>29.5</v>
      </c>
      <c r="M1692" s="269">
        <f t="shared" si="152"/>
        <v>16.425</v>
      </c>
      <c r="N1692" s="284">
        <f t="shared" si="153"/>
        <v>93.3453111111111</v>
      </c>
      <c r="O1692" s="27"/>
      <c r="P1692" s="31"/>
      <c r="Q1692" s="31"/>
      <c r="R1692" s="31"/>
      <c r="S1692" s="31"/>
    </row>
    <row r="1693" spans="1:19">
      <c r="A1693" s="36" t="s">
        <v>1442</v>
      </c>
      <c r="B1693" s="269">
        <v>85.234</v>
      </c>
      <c r="C1693" s="270">
        <v>0</v>
      </c>
      <c r="D1693" s="269">
        <f t="shared" si="149"/>
        <v>17.0468</v>
      </c>
      <c r="E1693" s="269">
        <v>85.3538888888889</v>
      </c>
      <c r="F1693" s="271">
        <v>0</v>
      </c>
      <c r="G1693" s="269">
        <f t="shared" si="150"/>
        <v>42.6769444444445</v>
      </c>
      <c r="H1693" s="269">
        <v>79.3986666666667</v>
      </c>
      <c r="I1693" s="270">
        <v>0</v>
      </c>
      <c r="J1693" s="282">
        <f t="shared" si="151"/>
        <v>11.9098</v>
      </c>
      <c r="K1693" s="283">
        <v>80</v>
      </c>
      <c r="L1693" s="270">
        <v>0</v>
      </c>
      <c r="M1693" s="269">
        <f t="shared" si="152"/>
        <v>12</v>
      </c>
      <c r="N1693" s="284">
        <f t="shared" si="153"/>
        <v>83.6335444444445</v>
      </c>
      <c r="O1693" s="27"/>
      <c r="P1693" s="31"/>
      <c r="Q1693" s="31"/>
      <c r="R1693" s="31"/>
      <c r="S1693" s="31"/>
    </row>
    <row r="1694" spans="1:19">
      <c r="A1694" s="38" t="s">
        <v>1443</v>
      </c>
      <c r="B1694" s="269">
        <v>79.51</v>
      </c>
      <c r="C1694" s="272">
        <v>0</v>
      </c>
      <c r="D1694" s="269">
        <f t="shared" si="149"/>
        <v>15.902</v>
      </c>
      <c r="E1694" s="269">
        <v>85.9522222222222</v>
      </c>
      <c r="F1694" s="271">
        <v>0</v>
      </c>
      <c r="G1694" s="269">
        <f t="shared" si="150"/>
        <v>42.9761111111111</v>
      </c>
      <c r="H1694" s="269">
        <v>88.6713333333333</v>
      </c>
      <c r="I1694" s="270">
        <v>1</v>
      </c>
      <c r="J1694" s="282">
        <f t="shared" si="151"/>
        <v>13.4507</v>
      </c>
      <c r="K1694" s="283">
        <v>80</v>
      </c>
      <c r="L1694" s="270">
        <v>39</v>
      </c>
      <c r="M1694" s="269">
        <f t="shared" si="152"/>
        <v>17.85</v>
      </c>
      <c r="N1694" s="284">
        <f t="shared" si="153"/>
        <v>90.1788111111111</v>
      </c>
      <c r="O1694" s="27"/>
      <c r="P1694" s="31"/>
      <c r="Q1694" s="31"/>
      <c r="R1694" s="31"/>
      <c r="S1694" s="31"/>
    </row>
    <row r="1695" spans="1:19">
      <c r="A1695" s="36" t="s">
        <v>1444</v>
      </c>
      <c r="B1695" s="269">
        <v>93.574</v>
      </c>
      <c r="C1695" s="272">
        <v>7</v>
      </c>
      <c r="D1695" s="269">
        <f t="shared" si="149"/>
        <v>20.1148</v>
      </c>
      <c r="E1695" s="269">
        <v>88.9738888888889</v>
      </c>
      <c r="F1695" s="271">
        <v>0</v>
      </c>
      <c r="G1695" s="269">
        <f t="shared" si="150"/>
        <v>44.4869444444444</v>
      </c>
      <c r="H1695" s="269">
        <v>89.3566666666667</v>
      </c>
      <c r="I1695" s="270">
        <v>1</v>
      </c>
      <c r="J1695" s="282">
        <f t="shared" si="151"/>
        <v>13.5535</v>
      </c>
      <c r="K1695" s="283">
        <v>80</v>
      </c>
      <c r="L1695" s="270">
        <v>66</v>
      </c>
      <c r="M1695" s="269">
        <f t="shared" si="152"/>
        <v>21.9</v>
      </c>
      <c r="N1695" s="284">
        <f t="shared" si="153"/>
        <v>100.055244444444</v>
      </c>
      <c r="O1695" s="27"/>
      <c r="P1695" s="31"/>
      <c r="Q1695" s="31"/>
      <c r="R1695" s="31"/>
      <c r="S1695" s="31"/>
    </row>
    <row r="1696" spans="1:19">
      <c r="A1696" s="38" t="s">
        <v>1445</v>
      </c>
      <c r="B1696" s="269">
        <v>91.144</v>
      </c>
      <c r="C1696" s="270">
        <v>0</v>
      </c>
      <c r="D1696" s="269">
        <f t="shared" si="149"/>
        <v>18.2288</v>
      </c>
      <c r="E1696" s="269">
        <v>86.4961111111111</v>
      </c>
      <c r="F1696" s="271">
        <v>0</v>
      </c>
      <c r="G1696" s="269">
        <f t="shared" si="150"/>
        <v>43.2480555555556</v>
      </c>
      <c r="H1696" s="269">
        <v>85.8833333333333</v>
      </c>
      <c r="I1696" s="270">
        <v>0</v>
      </c>
      <c r="J1696" s="282">
        <f t="shared" si="151"/>
        <v>12.8825</v>
      </c>
      <c r="K1696" s="283">
        <v>80</v>
      </c>
      <c r="L1696" s="270">
        <v>0</v>
      </c>
      <c r="M1696" s="269">
        <f t="shared" si="152"/>
        <v>12</v>
      </c>
      <c r="N1696" s="284">
        <f t="shared" si="153"/>
        <v>86.3593555555556</v>
      </c>
      <c r="O1696" s="27"/>
      <c r="P1696" s="31"/>
      <c r="Q1696" s="31"/>
      <c r="R1696" s="31"/>
      <c r="S1696" s="31"/>
    </row>
    <row r="1697" spans="1:19">
      <c r="A1697" s="36" t="s">
        <v>1446</v>
      </c>
      <c r="B1697" s="269">
        <v>91.15</v>
      </c>
      <c r="C1697" s="270">
        <v>0</v>
      </c>
      <c r="D1697" s="269">
        <f t="shared" si="149"/>
        <v>18.23</v>
      </c>
      <c r="E1697" s="269">
        <v>88.5944444444444</v>
      </c>
      <c r="F1697" s="271">
        <v>0</v>
      </c>
      <c r="G1697" s="269">
        <f t="shared" si="150"/>
        <v>44.2972222222222</v>
      </c>
      <c r="H1697" s="269">
        <v>86.153</v>
      </c>
      <c r="I1697" s="270">
        <v>0</v>
      </c>
      <c r="J1697" s="282">
        <f t="shared" si="151"/>
        <v>12.92295</v>
      </c>
      <c r="K1697" s="283">
        <v>80</v>
      </c>
      <c r="L1697" s="270">
        <v>27.5</v>
      </c>
      <c r="M1697" s="269">
        <f t="shared" si="152"/>
        <v>16.125</v>
      </c>
      <c r="N1697" s="284">
        <f t="shared" si="153"/>
        <v>91.5751722222222</v>
      </c>
      <c r="O1697" s="27"/>
      <c r="P1697" s="31"/>
      <c r="Q1697" s="31"/>
      <c r="R1697" s="31"/>
      <c r="S1697" s="31"/>
    </row>
    <row r="1698" spans="1:19">
      <c r="A1698" s="38" t="s">
        <v>1447</v>
      </c>
      <c r="B1698" s="269">
        <v>80.87</v>
      </c>
      <c r="C1698" s="270">
        <v>0</v>
      </c>
      <c r="D1698" s="269">
        <f t="shared" si="149"/>
        <v>16.174</v>
      </c>
      <c r="E1698" s="269">
        <v>85.105</v>
      </c>
      <c r="F1698" s="271">
        <v>0</v>
      </c>
      <c r="G1698" s="269">
        <f t="shared" si="150"/>
        <v>42.5525</v>
      </c>
      <c r="H1698" s="269">
        <v>88.6486666666667</v>
      </c>
      <c r="I1698" s="270">
        <v>4</v>
      </c>
      <c r="J1698" s="282">
        <f t="shared" si="151"/>
        <v>13.8973</v>
      </c>
      <c r="K1698" s="283">
        <v>80</v>
      </c>
      <c r="L1698" s="270">
        <v>23</v>
      </c>
      <c r="M1698" s="269">
        <f t="shared" si="152"/>
        <v>15.45</v>
      </c>
      <c r="N1698" s="284">
        <f t="shared" si="153"/>
        <v>88.0738</v>
      </c>
      <c r="O1698" s="27"/>
      <c r="P1698" s="31"/>
      <c r="Q1698" s="31"/>
      <c r="R1698" s="31"/>
      <c r="S1698" s="31"/>
    </row>
    <row r="1699" spans="1:19">
      <c r="A1699" s="36" t="s">
        <v>1448</v>
      </c>
      <c r="B1699" s="269">
        <v>86.448</v>
      </c>
      <c r="C1699" s="270">
        <v>3</v>
      </c>
      <c r="D1699" s="269">
        <f t="shared" si="149"/>
        <v>17.8896</v>
      </c>
      <c r="E1699" s="269">
        <v>83.6316666666667</v>
      </c>
      <c r="F1699" s="271">
        <v>0</v>
      </c>
      <c r="G1699" s="269">
        <f t="shared" si="150"/>
        <v>41.8158333333334</v>
      </c>
      <c r="H1699" s="269">
        <v>87.871</v>
      </c>
      <c r="I1699" s="270">
        <v>3</v>
      </c>
      <c r="J1699" s="282">
        <f t="shared" si="151"/>
        <v>13.63065</v>
      </c>
      <c r="K1699" s="283">
        <v>80</v>
      </c>
      <c r="L1699" s="270">
        <v>29.5</v>
      </c>
      <c r="M1699" s="269">
        <f t="shared" si="152"/>
        <v>16.425</v>
      </c>
      <c r="N1699" s="284">
        <f t="shared" si="153"/>
        <v>89.7610833333333</v>
      </c>
      <c r="O1699" s="27"/>
      <c r="P1699" s="31"/>
      <c r="Q1699" s="31"/>
      <c r="R1699" s="31"/>
      <c r="S1699" s="31"/>
    </row>
    <row r="1700" spans="1:19">
      <c r="A1700" s="38" t="s">
        <v>1449</v>
      </c>
      <c r="B1700" s="269">
        <v>89.012</v>
      </c>
      <c r="C1700" s="270">
        <v>0</v>
      </c>
      <c r="D1700" s="269">
        <f t="shared" si="149"/>
        <v>17.8024</v>
      </c>
      <c r="E1700" s="269">
        <v>89.4511111111111</v>
      </c>
      <c r="F1700" s="271">
        <v>0</v>
      </c>
      <c r="G1700" s="269">
        <f t="shared" si="150"/>
        <v>44.7255555555556</v>
      </c>
      <c r="H1700" s="269">
        <v>89.035</v>
      </c>
      <c r="I1700" s="270">
        <v>0</v>
      </c>
      <c r="J1700" s="282">
        <f t="shared" si="151"/>
        <v>13.35525</v>
      </c>
      <c r="K1700" s="283">
        <v>80</v>
      </c>
      <c r="L1700" s="270">
        <v>0</v>
      </c>
      <c r="M1700" s="269">
        <f t="shared" si="152"/>
        <v>12</v>
      </c>
      <c r="N1700" s="284">
        <f t="shared" si="153"/>
        <v>87.8832055555555</v>
      </c>
      <c r="O1700" s="27"/>
      <c r="P1700" s="31"/>
      <c r="Q1700" s="31"/>
      <c r="R1700" s="31"/>
      <c r="S1700" s="31"/>
    </row>
    <row r="1701" spans="1:19">
      <c r="A1701" s="36" t="s">
        <v>1450</v>
      </c>
      <c r="B1701" s="269">
        <v>81.98</v>
      </c>
      <c r="C1701" s="270">
        <v>0</v>
      </c>
      <c r="D1701" s="269">
        <f t="shared" si="149"/>
        <v>16.396</v>
      </c>
      <c r="E1701" s="269">
        <v>84.2027777777778</v>
      </c>
      <c r="F1701" s="271">
        <v>0</v>
      </c>
      <c r="G1701" s="269">
        <f t="shared" si="150"/>
        <v>42.1013888888889</v>
      </c>
      <c r="H1701" s="269">
        <v>84.6753333333333</v>
      </c>
      <c r="I1701" s="270">
        <v>0</v>
      </c>
      <c r="J1701" s="282">
        <f t="shared" si="151"/>
        <v>12.7013</v>
      </c>
      <c r="K1701" s="283">
        <v>80</v>
      </c>
      <c r="L1701" s="270">
        <v>0</v>
      </c>
      <c r="M1701" s="269">
        <f t="shared" si="152"/>
        <v>12</v>
      </c>
      <c r="N1701" s="284">
        <f t="shared" si="153"/>
        <v>83.1986888888889</v>
      </c>
      <c r="O1701" s="27"/>
      <c r="P1701" s="31"/>
      <c r="Q1701" s="31"/>
      <c r="R1701" s="31"/>
      <c r="S1701" s="31"/>
    </row>
    <row r="1702" spans="1:19">
      <c r="A1702" s="38" t="s">
        <v>1451</v>
      </c>
      <c r="B1702" s="269">
        <v>76.988</v>
      </c>
      <c r="C1702" s="270">
        <v>0</v>
      </c>
      <c r="D1702" s="269">
        <f t="shared" si="149"/>
        <v>15.3976</v>
      </c>
      <c r="E1702" s="269">
        <v>70.625</v>
      </c>
      <c r="F1702" s="271">
        <v>0</v>
      </c>
      <c r="G1702" s="269">
        <f t="shared" si="150"/>
        <v>35.3125</v>
      </c>
      <c r="H1702" s="269">
        <v>86.016</v>
      </c>
      <c r="I1702" s="270">
        <v>0</v>
      </c>
      <c r="J1702" s="282">
        <f t="shared" si="151"/>
        <v>12.9024</v>
      </c>
      <c r="K1702" s="283">
        <v>80</v>
      </c>
      <c r="L1702" s="270">
        <v>0</v>
      </c>
      <c r="M1702" s="269">
        <f t="shared" si="152"/>
        <v>12</v>
      </c>
      <c r="N1702" s="284">
        <f t="shared" si="153"/>
        <v>75.6125</v>
      </c>
      <c r="O1702" s="27"/>
      <c r="P1702" s="31"/>
      <c r="Q1702" s="31"/>
      <c r="R1702" s="31"/>
      <c r="S1702" s="31"/>
    </row>
    <row r="1703" spans="1:19">
      <c r="A1703" s="36" t="s">
        <v>1452</v>
      </c>
      <c r="B1703" s="269">
        <v>88.734</v>
      </c>
      <c r="C1703" s="270">
        <v>0</v>
      </c>
      <c r="D1703" s="269">
        <f t="shared" si="149"/>
        <v>17.7468</v>
      </c>
      <c r="E1703" s="269">
        <v>84.6505555555556</v>
      </c>
      <c r="F1703" s="271">
        <v>0</v>
      </c>
      <c r="G1703" s="269">
        <f t="shared" si="150"/>
        <v>42.3252777777778</v>
      </c>
      <c r="H1703" s="269">
        <v>85.892</v>
      </c>
      <c r="I1703" s="270">
        <v>0</v>
      </c>
      <c r="J1703" s="282">
        <f t="shared" si="151"/>
        <v>12.8838</v>
      </c>
      <c r="K1703" s="283">
        <v>80</v>
      </c>
      <c r="L1703" s="270">
        <v>0</v>
      </c>
      <c r="M1703" s="269">
        <f t="shared" si="152"/>
        <v>12</v>
      </c>
      <c r="N1703" s="284">
        <f t="shared" si="153"/>
        <v>84.9558777777778</v>
      </c>
      <c r="O1703" s="27"/>
      <c r="P1703" s="31"/>
      <c r="Q1703" s="31"/>
      <c r="R1703" s="31"/>
      <c r="S1703" s="31"/>
    </row>
    <row r="1704" spans="1:19">
      <c r="A1704" s="38" t="s">
        <v>1453</v>
      </c>
      <c r="B1704" s="269">
        <v>83.608</v>
      </c>
      <c r="C1704" s="270">
        <v>0</v>
      </c>
      <c r="D1704" s="269">
        <f t="shared" si="149"/>
        <v>16.7216</v>
      </c>
      <c r="E1704" s="269">
        <v>84.5677777777778</v>
      </c>
      <c r="F1704" s="271">
        <v>0</v>
      </c>
      <c r="G1704" s="269">
        <f t="shared" si="150"/>
        <v>42.2838888888889</v>
      </c>
      <c r="H1704" s="269">
        <v>84.3756666666667</v>
      </c>
      <c r="I1704" s="270">
        <v>0</v>
      </c>
      <c r="J1704" s="282">
        <f t="shared" si="151"/>
        <v>12.65635</v>
      </c>
      <c r="K1704" s="283">
        <v>80</v>
      </c>
      <c r="L1704" s="270">
        <v>0</v>
      </c>
      <c r="M1704" s="269">
        <f t="shared" si="152"/>
        <v>12</v>
      </c>
      <c r="N1704" s="284">
        <f t="shared" si="153"/>
        <v>83.6618388888889</v>
      </c>
      <c r="O1704" s="27"/>
      <c r="P1704" s="31"/>
      <c r="Q1704" s="31"/>
      <c r="R1704" s="31"/>
      <c r="S1704" s="31"/>
    </row>
    <row r="1705" spans="1:19">
      <c r="A1705" s="36" t="s">
        <v>1454</v>
      </c>
      <c r="B1705" s="269">
        <v>74.912</v>
      </c>
      <c r="C1705" s="270">
        <v>0</v>
      </c>
      <c r="D1705" s="269">
        <f t="shared" si="149"/>
        <v>14.9824</v>
      </c>
      <c r="E1705" s="269">
        <v>72.7066666666667</v>
      </c>
      <c r="F1705" s="271">
        <v>0</v>
      </c>
      <c r="G1705" s="269">
        <f t="shared" si="150"/>
        <v>36.3533333333334</v>
      </c>
      <c r="H1705" s="269">
        <v>84.7496666666667</v>
      </c>
      <c r="I1705" s="270">
        <v>0</v>
      </c>
      <c r="J1705" s="282">
        <f t="shared" si="151"/>
        <v>12.71245</v>
      </c>
      <c r="K1705" s="283">
        <v>80</v>
      </c>
      <c r="L1705" s="270">
        <v>0</v>
      </c>
      <c r="M1705" s="269">
        <f t="shared" si="152"/>
        <v>12</v>
      </c>
      <c r="N1705" s="284">
        <f t="shared" si="153"/>
        <v>76.0481833333334</v>
      </c>
      <c r="O1705" s="27"/>
      <c r="P1705" s="31"/>
      <c r="Q1705" s="31"/>
      <c r="R1705" s="31"/>
      <c r="S1705" s="31"/>
    </row>
    <row r="1706" spans="1:19">
      <c r="A1706" s="38" t="s">
        <v>1455</v>
      </c>
      <c r="B1706" s="269">
        <v>83.984</v>
      </c>
      <c r="C1706" s="270">
        <v>0</v>
      </c>
      <c r="D1706" s="269">
        <f t="shared" si="149"/>
        <v>16.7968</v>
      </c>
      <c r="E1706" s="269">
        <v>84.0233333333333</v>
      </c>
      <c r="F1706" s="271">
        <v>0</v>
      </c>
      <c r="G1706" s="269">
        <f t="shared" si="150"/>
        <v>42.0116666666666</v>
      </c>
      <c r="H1706" s="269">
        <v>86.9253333333333</v>
      </c>
      <c r="I1706" s="270">
        <v>0</v>
      </c>
      <c r="J1706" s="282">
        <f t="shared" si="151"/>
        <v>13.0388</v>
      </c>
      <c r="K1706" s="283">
        <v>80</v>
      </c>
      <c r="L1706" s="270">
        <v>0</v>
      </c>
      <c r="M1706" s="269">
        <f t="shared" si="152"/>
        <v>12</v>
      </c>
      <c r="N1706" s="284">
        <f t="shared" si="153"/>
        <v>83.8472666666666</v>
      </c>
      <c r="O1706" s="27"/>
      <c r="P1706" s="31"/>
      <c r="Q1706" s="31"/>
      <c r="R1706" s="31"/>
      <c r="S1706" s="31"/>
    </row>
    <row r="1707" spans="1:19">
      <c r="A1707" s="36" t="s">
        <v>1456</v>
      </c>
      <c r="B1707" s="269">
        <v>86.594</v>
      </c>
      <c r="C1707" s="273">
        <v>0</v>
      </c>
      <c r="D1707" s="269">
        <f t="shared" si="149"/>
        <v>17.3188</v>
      </c>
      <c r="E1707" s="269">
        <v>83.0638888888889</v>
      </c>
      <c r="F1707" s="271">
        <v>0</v>
      </c>
      <c r="G1707" s="269">
        <f t="shared" si="150"/>
        <v>41.5319444444444</v>
      </c>
      <c r="H1707" s="269">
        <v>86.1566666666667</v>
      </c>
      <c r="I1707" s="270">
        <v>0</v>
      </c>
      <c r="J1707" s="282">
        <f t="shared" si="151"/>
        <v>12.9235</v>
      </c>
      <c r="K1707" s="283">
        <v>80</v>
      </c>
      <c r="L1707" s="270">
        <v>0</v>
      </c>
      <c r="M1707" s="269">
        <f t="shared" si="152"/>
        <v>12</v>
      </c>
      <c r="N1707" s="284">
        <f t="shared" si="153"/>
        <v>83.7742444444444</v>
      </c>
      <c r="O1707" s="27"/>
      <c r="P1707" s="31"/>
      <c r="Q1707" s="31"/>
      <c r="R1707" s="31"/>
      <c r="S1707" s="31"/>
    </row>
    <row r="1708" spans="1:19">
      <c r="A1708" s="38" t="s">
        <v>1457</v>
      </c>
      <c r="B1708" s="269">
        <v>88.94</v>
      </c>
      <c r="C1708" s="270">
        <v>0</v>
      </c>
      <c r="D1708" s="269">
        <f t="shared" si="149"/>
        <v>17.788</v>
      </c>
      <c r="E1708" s="269">
        <v>85.6222222222222</v>
      </c>
      <c r="F1708" s="271">
        <v>0</v>
      </c>
      <c r="G1708" s="269">
        <f t="shared" si="150"/>
        <v>42.8111111111111</v>
      </c>
      <c r="H1708" s="269">
        <v>86.0333333333333</v>
      </c>
      <c r="I1708" s="270">
        <v>0</v>
      </c>
      <c r="J1708" s="282">
        <f t="shared" si="151"/>
        <v>12.905</v>
      </c>
      <c r="K1708" s="283">
        <v>80</v>
      </c>
      <c r="L1708" s="270">
        <v>0</v>
      </c>
      <c r="M1708" s="269">
        <f t="shared" si="152"/>
        <v>12</v>
      </c>
      <c r="N1708" s="284">
        <f t="shared" si="153"/>
        <v>85.5041111111111</v>
      </c>
      <c r="O1708" s="27"/>
      <c r="P1708" s="31"/>
      <c r="Q1708" s="31"/>
      <c r="R1708" s="31"/>
      <c r="S1708" s="31"/>
    </row>
    <row r="1709" spans="1:19">
      <c r="A1709" s="36" t="s">
        <v>1458</v>
      </c>
      <c r="B1709" s="269">
        <v>91.288</v>
      </c>
      <c r="C1709" s="270">
        <v>4</v>
      </c>
      <c r="D1709" s="269">
        <f t="shared" si="149"/>
        <v>19.0576</v>
      </c>
      <c r="E1709" s="269">
        <v>90.5133333333333</v>
      </c>
      <c r="F1709" s="271">
        <v>0</v>
      </c>
      <c r="G1709" s="269">
        <f t="shared" si="150"/>
        <v>45.2566666666667</v>
      </c>
      <c r="H1709" s="269">
        <v>89.6323333333333</v>
      </c>
      <c r="I1709" s="270">
        <v>1</v>
      </c>
      <c r="J1709" s="282">
        <f t="shared" si="151"/>
        <v>13.59485</v>
      </c>
      <c r="K1709" s="283">
        <v>80</v>
      </c>
      <c r="L1709" s="270">
        <v>25.5</v>
      </c>
      <c r="M1709" s="269">
        <f t="shared" si="152"/>
        <v>15.825</v>
      </c>
      <c r="N1709" s="284">
        <f t="shared" si="153"/>
        <v>93.7341166666667</v>
      </c>
      <c r="O1709" s="27"/>
      <c r="P1709" s="31"/>
      <c r="Q1709" s="31"/>
      <c r="R1709" s="31"/>
      <c r="S1709" s="31"/>
    </row>
    <row r="1710" spans="1:19">
      <c r="A1710" s="38" t="s">
        <v>1459</v>
      </c>
      <c r="B1710" s="269">
        <v>91.184</v>
      </c>
      <c r="C1710" s="270">
        <v>0</v>
      </c>
      <c r="D1710" s="269">
        <f t="shared" si="149"/>
        <v>18.2368</v>
      </c>
      <c r="E1710" s="269">
        <v>87.3655555555555</v>
      </c>
      <c r="F1710" s="271">
        <v>0</v>
      </c>
      <c r="G1710" s="269">
        <f t="shared" si="150"/>
        <v>43.6827777777778</v>
      </c>
      <c r="H1710" s="269">
        <v>88.1826666666667</v>
      </c>
      <c r="I1710" s="270">
        <v>4</v>
      </c>
      <c r="J1710" s="282">
        <f t="shared" si="151"/>
        <v>13.8274</v>
      </c>
      <c r="K1710" s="283">
        <v>80</v>
      </c>
      <c r="L1710" s="270">
        <v>19</v>
      </c>
      <c r="M1710" s="269">
        <f t="shared" si="152"/>
        <v>14.85</v>
      </c>
      <c r="N1710" s="284">
        <f t="shared" si="153"/>
        <v>90.5969777777778</v>
      </c>
      <c r="O1710" s="27"/>
      <c r="P1710" s="31"/>
      <c r="Q1710" s="31"/>
      <c r="R1710" s="31"/>
      <c r="S1710" s="31"/>
    </row>
    <row r="1711" spans="1:19">
      <c r="A1711" s="36" t="s">
        <v>1460</v>
      </c>
      <c r="B1711" s="269">
        <v>86.596</v>
      </c>
      <c r="C1711" s="270">
        <v>0</v>
      </c>
      <c r="D1711" s="269">
        <f t="shared" si="149"/>
        <v>17.3192</v>
      </c>
      <c r="E1711" s="269">
        <v>86.3172222222222</v>
      </c>
      <c r="F1711" s="271">
        <v>0</v>
      </c>
      <c r="G1711" s="269">
        <f t="shared" si="150"/>
        <v>43.1586111111111</v>
      </c>
      <c r="H1711" s="269">
        <v>85.5773333333333</v>
      </c>
      <c r="I1711" s="270">
        <v>0</v>
      </c>
      <c r="J1711" s="282">
        <f t="shared" si="151"/>
        <v>12.8366</v>
      </c>
      <c r="K1711" s="283">
        <v>80</v>
      </c>
      <c r="L1711" s="270">
        <v>19</v>
      </c>
      <c r="M1711" s="269">
        <f t="shared" si="152"/>
        <v>14.85</v>
      </c>
      <c r="N1711" s="284">
        <f t="shared" si="153"/>
        <v>88.1644111111111</v>
      </c>
      <c r="O1711" s="27"/>
      <c r="P1711" s="31"/>
      <c r="Q1711" s="31"/>
      <c r="R1711" s="31"/>
      <c r="S1711" s="31"/>
    </row>
    <row r="1712" spans="1:19">
      <c r="A1712" s="38" t="s">
        <v>1461</v>
      </c>
      <c r="B1712" s="269">
        <v>89.846</v>
      </c>
      <c r="C1712" s="270">
        <v>0</v>
      </c>
      <c r="D1712" s="269">
        <f t="shared" si="149"/>
        <v>17.9692</v>
      </c>
      <c r="E1712" s="269">
        <v>88.2644444444445</v>
      </c>
      <c r="F1712" s="271">
        <v>0</v>
      </c>
      <c r="G1712" s="269">
        <f t="shared" si="150"/>
        <v>44.1322222222223</v>
      </c>
      <c r="H1712" s="269">
        <v>88.9913333333333</v>
      </c>
      <c r="I1712" s="270">
        <v>4</v>
      </c>
      <c r="J1712" s="282">
        <f t="shared" si="151"/>
        <v>13.9487</v>
      </c>
      <c r="K1712" s="283">
        <v>80</v>
      </c>
      <c r="L1712" s="270">
        <v>50</v>
      </c>
      <c r="M1712" s="269">
        <f t="shared" si="152"/>
        <v>19.5</v>
      </c>
      <c r="N1712" s="284">
        <f t="shared" si="153"/>
        <v>95.5501222222223</v>
      </c>
      <c r="O1712" s="27"/>
      <c r="P1712" s="31"/>
      <c r="Q1712" s="31"/>
      <c r="R1712" s="31"/>
      <c r="S1712" s="31"/>
    </row>
    <row r="1713" spans="1:19">
      <c r="A1713" s="36" t="s">
        <v>1462</v>
      </c>
      <c r="B1713" s="269">
        <v>88.714</v>
      </c>
      <c r="C1713" s="270">
        <v>4</v>
      </c>
      <c r="D1713" s="269">
        <f t="shared" si="149"/>
        <v>18.5428</v>
      </c>
      <c r="E1713" s="269">
        <v>86.2538888888889</v>
      </c>
      <c r="F1713" s="271">
        <v>0</v>
      </c>
      <c r="G1713" s="269">
        <f t="shared" si="150"/>
        <v>43.1269444444444</v>
      </c>
      <c r="H1713" s="269">
        <v>86.198</v>
      </c>
      <c r="I1713" s="270">
        <v>1</v>
      </c>
      <c r="J1713" s="282">
        <f t="shared" si="151"/>
        <v>13.0797</v>
      </c>
      <c r="K1713" s="283">
        <v>80</v>
      </c>
      <c r="L1713" s="270">
        <v>33</v>
      </c>
      <c r="M1713" s="269">
        <f t="shared" si="152"/>
        <v>16.95</v>
      </c>
      <c r="N1713" s="284">
        <f t="shared" si="153"/>
        <v>91.6994444444445</v>
      </c>
      <c r="O1713" s="27"/>
      <c r="P1713" s="31"/>
      <c r="Q1713" s="31"/>
      <c r="R1713" s="31"/>
      <c r="S1713" s="31"/>
    </row>
    <row r="1714" spans="1:19">
      <c r="A1714" s="38" t="s">
        <v>1463</v>
      </c>
      <c r="B1714" s="269">
        <v>87.174</v>
      </c>
      <c r="C1714" s="270">
        <v>0</v>
      </c>
      <c r="D1714" s="269">
        <f t="shared" si="149"/>
        <v>17.4348</v>
      </c>
      <c r="E1714" s="269">
        <v>82.2533333333333</v>
      </c>
      <c r="F1714" s="271">
        <v>0</v>
      </c>
      <c r="G1714" s="269">
        <f t="shared" si="150"/>
        <v>41.1266666666667</v>
      </c>
      <c r="H1714" s="269">
        <v>85.89</v>
      </c>
      <c r="I1714" s="270">
        <v>0</v>
      </c>
      <c r="J1714" s="282">
        <f t="shared" si="151"/>
        <v>12.8835</v>
      </c>
      <c r="K1714" s="283">
        <v>80</v>
      </c>
      <c r="L1714" s="270">
        <v>0</v>
      </c>
      <c r="M1714" s="269">
        <f t="shared" si="152"/>
        <v>12</v>
      </c>
      <c r="N1714" s="284">
        <f t="shared" si="153"/>
        <v>83.4449666666667</v>
      </c>
      <c r="O1714" s="27"/>
      <c r="P1714" s="31"/>
      <c r="Q1714" s="31"/>
      <c r="R1714" s="31"/>
      <c r="S1714" s="31"/>
    </row>
    <row r="1715" spans="1:19">
      <c r="A1715" s="36" t="s">
        <v>1464</v>
      </c>
      <c r="B1715" s="269">
        <v>89.26</v>
      </c>
      <c r="C1715" s="270">
        <v>7</v>
      </c>
      <c r="D1715" s="269">
        <f t="shared" si="149"/>
        <v>19.252</v>
      </c>
      <c r="E1715" s="269">
        <v>88.6516666666667</v>
      </c>
      <c r="F1715" s="271">
        <v>0</v>
      </c>
      <c r="G1715" s="269">
        <f t="shared" si="150"/>
        <v>44.3258333333333</v>
      </c>
      <c r="H1715" s="269">
        <v>92.037</v>
      </c>
      <c r="I1715" s="270">
        <v>1</v>
      </c>
      <c r="J1715" s="282">
        <f t="shared" si="151"/>
        <v>13.95555</v>
      </c>
      <c r="K1715" s="283">
        <v>80</v>
      </c>
      <c r="L1715" s="270">
        <v>77</v>
      </c>
      <c r="M1715" s="269">
        <f t="shared" si="152"/>
        <v>23.55</v>
      </c>
      <c r="N1715" s="284">
        <f t="shared" si="153"/>
        <v>101.083383333333</v>
      </c>
      <c r="O1715" s="27"/>
      <c r="P1715" s="31"/>
      <c r="Q1715" s="31"/>
      <c r="R1715" s="31"/>
      <c r="S1715" s="31"/>
    </row>
    <row r="1716" spans="1:19">
      <c r="A1716" s="38" t="s">
        <v>1465</v>
      </c>
      <c r="B1716" s="269">
        <v>87.922</v>
      </c>
      <c r="C1716" s="270">
        <v>0</v>
      </c>
      <c r="D1716" s="269">
        <f t="shared" si="149"/>
        <v>17.5844</v>
      </c>
      <c r="E1716" s="269">
        <v>87.5977777777778</v>
      </c>
      <c r="F1716" s="271">
        <v>0</v>
      </c>
      <c r="G1716" s="269">
        <f t="shared" si="150"/>
        <v>43.7988888888889</v>
      </c>
      <c r="H1716" s="269">
        <v>89.015</v>
      </c>
      <c r="I1716" s="270">
        <v>0</v>
      </c>
      <c r="J1716" s="282">
        <f t="shared" si="151"/>
        <v>13.35225</v>
      </c>
      <c r="K1716" s="283">
        <v>80</v>
      </c>
      <c r="L1716" s="270">
        <v>0</v>
      </c>
      <c r="M1716" s="269">
        <f t="shared" si="152"/>
        <v>12</v>
      </c>
      <c r="N1716" s="284">
        <f t="shared" si="153"/>
        <v>86.7355388888889</v>
      </c>
      <c r="O1716" s="27"/>
      <c r="P1716" s="31"/>
      <c r="Q1716" s="31"/>
      <c r="R1716" s="31"/>
      <c r="S1716" s="31"/>
    </row>
    <row r="1717" spans="1:19">
      <c r="A1717" s="36" t="s">
        <v>1466</v>
      </c>
      <c r="B1717" s="269">
        <v>84.604</v>
      </c>
      <c r="C1717" s="270">
        <v>0</v>
      </c>
      <c r="D1717" s="269">
        <f t="shared" si="149"/>
        <v>16.9208</v>
      </c>
      <c r="E1717" s="269">
        <v>84.8472222222222</v>
      </c>
      <c r="F1717" s="271">
        <v>0</v>
      </c>
      <c r="G1717" s="269">
        <f t="shared" si="150"/>
        <v>42.4236111111111</v>
      </c>
      <c r="H1717" s="269">
        <v>86.8133333333333</v>
      </c>
      <c r="I1717" s="270">
        <v>0</v>
      </c>
      <c r="J1717" s="282">
        <f t="shared" si="151"/>
        <v>13.022</v>
      </c>
      <c r="K1717" s="283">
        <v>80</v>
      </c>
      <c r="L1717" s="270">
        <v>0</v>
      </c>
      <c r="M1717" s="269">
        <f t="shared" si="152"/>
        <v>12</v>
      </c>
      <c r="N1717" s="284">
        <f t="shared" si="153"/>
        <v>84.3664111111111</v>
      </c>
      <c r="O1717" s="27"/>
      <c r="P1717" s="31"/>
      <c r="Q1717" s="31"/>
      <c r="R1717" s="31"/>
      <c r="S1717" s="31"/>
    </row>
    <row r="1718" spans="1:19">
      <c r="A1718" s="38" t="s">
        <v>1467</v>
      </c>
      <c r="B1718" s="269">
        <v>88.032</v>
      </c>
      <c r="C1718" s="270">
        <v>0</v>
      </c>
      <c r="D1718" s="269">
        <f t="shared" si="149"/>
        <v>17.6064</v>
      </c>
      <c r="E1718" s="269">
        <v>86.3894444444444</v>
      </c>
      <c r="F1718" s="271">
        <v>0</v>
      </c>
      <c r="G1718" s="269">
        <f t="shared" si="150"/>
        <v>43.1947222222222</v>
      </c>
      <c r="H1718" s="269">
        <v>88.9076666666667</v>
      </c>
      <c r="I1718" s="270">
        <v>0</v>
      </c>
      <c r="J1718" s="282">
        <f t="shared" si="151"/>
        <v>13.33615</v>
      </c>
      <c r="K1718" s="283">
        <v>80</v>
      </c>
      <c r="L1718" s="270">
        <v>34</v>
      </c>
      <c r="M1718" s="269">
        <f t="shared" si="152"/>
        <v>17.1</v>
      </c>
      <c r="N1718" s="284">
        <f t="shared" si="153"/>
        <v>91.2372722222222</v>
      </c>
      <c r="O1718" s="27"/>
      <c r="P1718" s="31"/>
      <c r="Q1718" s="31"/>
      <c r="R1718" s="31"/>
      <c r="S1718" s="31"/>
    </row>
    <row r="1719" spans="1:19">
      <c r="A1719" s="36" t="s">
        <v>1468</v>
      </c>
      <c r="B1719" s="269">
        <v>90.584</v>
      </c>
      <c r="C1719" s="270">
        <v>0</v>
      </c>
      <c r="D1719" s="269">
        <f t="shared" si="149"/>
        <v>18.1168</v>
      </c>
      <c r="E1719" s="269">
        <v>86.7261111111111</v>
      </c>
      <c r="F1719" s="271">
        <v>0</v>
      </c>
      <c r="G1719" s="269">
        <f t="shared" si="150"/>
        <v>43.3630555555555</v>
      </c>
      <c r="H1719" s="269">
        <v>89.0426666666667</v>
      </c>
      <c r="I1719" s="270">
        <v>4</v>
      </c>
      <c r="J1719" s="282">
        <f t="shared" si="151"/>
        <v>13.9564</v>
      </c>
      <c r="K1719" s="283">
        <v>80</v>
      </c>
      <c r="L1719" s="270">
        <v>21.5</v>
      </c>
      <c r="M1719" s="269">
        <f t="shared" si="152"/>
        <v>15.225</v>
      </c>
      <c r="N1719" s="284">
        <f t="shared" si="153"/>
        <v>90.6612555555555</v>
      </c>
      <c r="O1719" s="27"/>
      <c r="P1719" s="31"/>
      <c r="Q1719" s="31"/>
      <c r="R1719" s="31"/>
      <c r="S1719" s="31"/>
    </row>
    <row r="1720" spans="1:19">
      <c r="A1720" s="38" t="s">
        <v>1469</v>
      </c>
      <c r="B1720" s="269">
        <v>85.078</v>
      </c>
      <c r="C1720" s="270">
        <v>0</v>
      </c>
      <c r="D1720" s="269">
        <f t="shared" si="149"/>
        <v>17.0156</v>
      </c>
      <c r="E1720" s="269">
        <v>87.0838888888889</v>
      </c>
      <c r="F1720" s="271">
        <v>0</v>
      </c>
      <c r="G1720" s="269">
        <f t="shared" si="150"/>
        <v>43.5419444444444</v>
      </c>
      <c r="H1720" s="269">
        <v>88.228</v>
      </c>
      <c r="I1720" s="270">
        <v>1</v>
      </c>
      <c r="J1720" s="282">
        <f t="shared" si="151"/>
        <v>13.3842</v>
      </c>
      <c r="K1720" s="283">
        <v>80</v>
      </c>
      <c r="L1720" s="270">
        <v>31</v>
      </c>
      <c r="M1720" s="269">
        <f t="shared" si="152"/>
        <v>16.65</v>
      </c>
      <c r="N1720" s="284">
        <f t="shared" si="153"/>
        <v>90.5917444444444</v>
      </c>
      <c r="O1720" s="27"/>
      <c r="P1720" s="31"/>
      <c r="Q1720" s="31"/>
      <c r="R1720" s="31"/>
      <c r="S1720" s="31"/>
    </row>
    <row r="1721" spans="1:19">
      <c r="A1721" s="36" t="s">
        <v>1470</v>
      </c>
      <c r="B1721" s="269">
        <v>83.864</v>
      </c>
      <c r="C1721" s="270">
        <v>0</v>
      </c>
      <c r="D1721" s="269">
        <f t="shared" si="149"/>
        <v>16.7728</v>
      </c>
      <c r="E1721" s="269">
        <v>85.7083333333333</v>
      </c>
      <c r="F1721" s="271">
        <v>0</v>
      </c>
      <c r="G1721" s="269">
        <f t="shared" si="150"/>
        <v>42.8541666666667</v>
      </c>
      <c r="H1721" s="269">
        <v>86.019</v>
      </c>
      <c r="I1721" s="270">
        <v>0</v>
      </c>
      <c r="J1721" s="282">
        <f t="shared" si="151"/>
        <v>12.90285</v>
      </c>
      <c r="K1721" s="283">
        <v>80</v>
      </c>
      <c r="L1721" s="270">
        <v>0</v>
      </c>
      <c r="M1721" s="269">
        <f t="shared" si="152"/>
        <v>12</v>
      </c>
      <c r="N1721" s="284">
        <f t="shared" si="153"/>
        <v>84.5298166666666</v>
      </c>
      <c r="O1721" s="27"/>
      <c r="P1721" s="31"/>
      <c r="Q1721" s="31"/>
      <c r="R1721" s="31"/>
      <c r="S1721" s="31"/>
    </row>
    <row r="1722" spans="1:19">
      <c r="A1722" s="38" t="s">
        <v>1471</v>
      </c>
      <c r="B1722" s="269">
        <v>88.892</v>
      </c>
      <c r="C1722" s="270">
        <v>0</v>
      </c>
      <c r="D1722" s="269">
        <f t="shared" si="149"/>
        <v>17.7784</v>
      </c>
      <c r="E1722" s="269">
        <v>87.1855555555556</v>
      </c>
      <c r="F1722" s="271">
        <v>0</v>
      </c>
      <c r="G1722" s="269">
        <f t="shared" si="150"/>
        <v>43.5927777777778</v>
      </c>
      <c r="H1722" s="269">
        <v>89.259</v>
      </c>
      <c r="I1722" s="270">
        <v>0</v>
      </c>
      <c r="J1722" s="282">
        <f t="shared" si="151"/>
        <v>13.38885</v>
      </c>
      <c r="K1722" s="283">
        <v>80</v>
      </c>
      <c r="L1722" s="270">
        <v>0</v>
      </c>
      <c r="M1722" s="269">
        <f t="shared" si="152"/>
        <v>12</v>
      </c>
      <c r="N1722" s="284">
        <f t="shared" si="153"/>
        <v>86.7600277777778</v>
      </c>
      <c r="O1722" s="27"/>
      <c r="P1722" s="31"/>
      <c r="Q1722" s="31"/>
      <c r="R1722" s="31"/>
      <c r="S1722" s="31"/>
    </row>
    <row r="1723" spans="1:19">
      <c r="A1723" s="36" t="s">
        <v>1472</v>
      </c>
      <c r="B1723" s="269">
        <v>89.632</v>
      </c>
      <c r="C1723" s="270">
        <v>0</v>
      </c>
      <c r="D1723" s="269">
        <f t="shared" si="149"/>
        <v>17.9264</v>
      </c>
      <c r="E1723" s="269">
        <v>88.7816666666667</v>
      </c>
      <c r="F1723" s="271">
        <v>0</v>
      </c>
      <c r="G1723" s="269">
        <f t="shared" si="150"/>
        <v>44.3908333333333</v>
      </c>
      <c r="H1723" s="269">
        <v>90.7286666666667</v>
      </c>
      <c r="I1723" s="270">
        <v>3</v>
      </c>
      <c r="J1723" s="282">
        <f t="shared" si="151"/>
        <v>14.0593</v>
      </c>
      <c r="K1723" s="283">
        <v>80</v>
      </c>
      <c r="L1723" s="270">
        <v>25.5</v>
      </c>
      <c r="M1723" s="269">
        <f t="shared" si="152"/>
        <v>15.825</v>
      </c>
      <c r="N1723" s="284">
        <f t="shared" si="153"/>
        <v>92.2015333333334</v>
      </c>
      <c r="O1723" s="27"/>
      <c r="P1723" s="31"/>
      <c r="Q1723" s="31"/>
      <c r="R1723" s="31"/>
      <c r="S1723" s="31"/>
    </row>
    <row r="1724" spans="1:19">
      <c r="A1724" s="38" t="s">
        <v>1473</v>
      </c>
      <c r="B1724" s="269">
        <v>86.478</v>
      </c>
      <c r="C1724" s="270">
        <v>0</v>
      </c>
      <c r="D1724" s="269">
        <f t="shared" si="149"/>
        <v>17.2956</v>
      </c>
      <c r="E1724" s="269">
        <v>86.27</v>
      </c>
      <c r="F1724" s="271">
        <v>0</v>
      </c>
      <c r="G1724" s="269">
        <f t="shared" si="150"/>
        <v>43.135</v>
      </c>
      <c r="H1724" s="269">
        <v>88.382</v>
      </c>
      <c r="I1724" s="270">
        <v>0</v>
      </c>
      <c r="J1724" s="282">
        <f t="shared" si="151"/>
        <v>13.2573</v>
      </c>
      <c r="K1724" s="283">
        <v>80</v>
      </c>
      <c r="L1724" s="270">
        <v>12</v>
      </c>
      <c r="M1724" s="269">
        <f t="shared" si="152"/>
        <v>13.8</v>
      </c>
      <c r="N1724" s="284">
        <f t="shared" si="153"/>
        <v>87.4879</v>
      </c>
      <c r="O1724" s="27"/>
      <c r="P1724" s="31"/>
      <c r="Q1724" s="31"/>
      <c r="R1724" s="31"/>
      <c r="S1724" s="31"/>
    </row>
    <row r="1725" spans="1:19">
      <c r="A1725" s="36" t="s">
        <v>1474</v>
      </c>
      <c r="B1725" s="269">
        <v>81.854</v>
      </c>
      <c r="C1725" s="270">
        <v>0</v>
      </c>
      <c r="D1725" s="269">
        <f t="shared" si="149"/>
        <v>16.3708</v>
      </c>
      <c r="E1725" s="269">
        <v>82.2211111111111</v>
      </c>
      <c r="F1725" s="271">
        <v>0</v>
      </c>
      <c r="G1725" s="269">
        <f t="shared" si="150"/>
        <v>41.1105555555555</v>
      </c>
      <c r="H1725" s="269">
        <v>86.683</v>
      </c>
      <c r="I1725" s="270">
        <v>0</v>
      </c>
      <c r="J1725" s="282">
        <f t="shared" si="151"/>
        <v>13.00245</v>
      </c>
      <c r="K1725" s="283">
        <v>80</v>
      </c>
      <c r="L1725" s="270">
        <v>0</v>
      </c>
      <c r="M1725" s="269">
        <f t="shared" si="152"/>
        <v>12</v>
      </c>
      <c r="N1725" s="284">
        <f t="shared" si="153"/>
        <v>82.4838055555555</v>
      </c>
      <c r="O1725" s="27"/>
      <c r="P1725" s="31"/>
      <c r="Q1725" s="31"/>
      <c r="R1725" s="31"/>
      <c r="S1725" s="31"/>
    </row>
    <row r="1726" spans="1:19">
      <c r="A1726" s="38" t="s">
        <v>1475</v>
      </c>
      <c r="B1726" s="269">
        <v>83.502</v>
      </c>
      <c r="C1726" s="270">
        <v>0</v>
      </c>
      <c r="D1726" s="269">
        <f t="shared" si="149"/>
        <v>16.7004</v>
      </c>
      <c r="E1726" s="269">
        <v>85.2272222222222</v>
      </c>
      <c r="F1726" s="271">
        <v>0</v>
      </c>
      <c r="G1726" s="269">
        <f t="shared" si="150"/>
        <v>42.6136111111111</v>
      </c>
      <c r="H1726" s="269">
        <v>86.007</v>
      </c>
      <c r="I1726" s="270">
        <v>0</v>
      </c>
      <c r="J1726" s="282">
        <f t="shared" si="151"/>
        <v>12.90105</v>
      </c>
      <c r="K1726" s="283">
        <v>80</v>
      </c>
      <c r="L1726" s="270">
        <v>0</v>
      </c>
      <c r="M1726" s="269">
        <f t="shared" si="152"/>
        <v>12</v>
      </c>
      <c r="N1726" s="284">
        <f t="shared" si="153"/>
        <v>84.2150611111111</v>
      </c>
      <c r="O1726" s="27"/>
      <c r="P1726" s="31"/>
      <c r="Q1726" s="31"/>
      <c r="R1726" s="31"/>
      <c r="S1726" s="31"/>
    </row>
    <row r="1727" spans="1:19">
      <c r="A1727" s="36" t="s">
        <v>1476</v>
      </c>
      <c r="B1727" s="269">
        <v>82.762</v>
      </c>
      <c r="C1727" s="270">
        <v>0</v>
      </c>
      <c r="D1727" s="269">
        <f t="shared" si="149"/>
        <v>16.5524</v>
      </c>
      <c r="E1727" s="269">
        <v>83.7205555555556</v>
      </c>
      <c r="F1727" s="271">
        <v>0</v>
      </c>
      <c r="G1727" s="269">
        <f t="shared" si="150"/>
        <v>41.8602777777778</v>
      </c>
      <c r="H1727" s="269">
        <v>84.4273333333333</v>
      </c>
      <c r="I1727" s="270">
        <v>0</v>
      </c>
      <c r="J1727" s="282">
        <f t="shared" si="151"/>
        <v>12.6641</v>
      </c>
      <c r="K1727" s="283">
        <v>80</v>
      </c>
      <c r="L1727" s="270">
        <v>0</v>
      </c>
      <c r="M1727" s="269">
        <f t="shared" si="152"/>
        <v>12</v>
      </c>
      <c r="N1727" s="284">
        <f t="shared" si="153"/>
        <v>83.0767777777778</v>
      </c>
      <c r="O1727" s="27"/>
      <c r="P1727" s="31"/>
      <c r="Q1727" s="31"/>
      <c r="R1727" s="31"/>
      <c r="S1727" s="31"/>
    </row>
    <row r="1728" spans="1:19">
      <c r="A1728" s="38" t="s">
        <v>1477</v>
      </c>
      <c r="B1728" s="269">
        <v>85.748</v>
      </c>
      <c r="C1728" s="270">
        <v>0</v>
      </c>
      <c r="D1728" s="269">
        <f t="shared" si="149"/>
        <v>17.1496</v>
      </c>
      <c r="E1728" s="269">
        <v>85.6494444444444</v>
      </c>
      <c r="F1728" s="271">
        <v>0</v>
      </c>
      <c r="G1728" s="269">
        <f t="shared" si="150"/>
        <v>42.8247222222222</v>
      </c>
      <c r="H1728" s="269">
        <v>87.169</v>
      </c>
      <c r="I1728" s="270">
        <v>0</v>
      </c>
      <c r="J1728" s="282">
        <f t="shared" si="151"/>
        <v>13.07535</v>
      </c>
      <c r="K1728" s="283">
        <v>80</v>
      </c>
      <c r="L1728" s="270">
        <v>9</v>
      </c>
      <c r="M1728" s="269">
        <f t="shared" si="152"/>
        <v>13.35</v>
      </c>
      <c r="N1728" s="284">
        <f t="shared" si="153"/>
        <v>86.3996722222222</v>
      </c>
      <c r="O1728" s="27"/>
      <c r="P1728" s="31"/>
      <c r="Q1728" s="31"/>
      <c r="R1728" s="31"/>
      <c r="S1728" s="31"/>
    </row>
    <row r="1729" spans="1:19">
      <c r="A1729" s="36" t="s">
        <v>1478</v>
      </c>
      <c r="B1729" s="269">
        <v>83.876</v>
      </c>
      <c r="C1729" s="270">
        <v>0</v>
      </c>
      <c r="D1729" s="269">
        <f t="shared" si="149"/>
        <v>16.7752</v>
      </c>
      <c r="E1729" s="269">
        <v>87.7016666666667</v>
      </c>
      <c r="F1729" s="271">
        <v>0</v>
      </c>
      <c r="G1729" s="269">
        <f t="shared" si="150"/>
        <v>43.8508333333333</v>
      </c>
      <c r="H1729" s="269">
        <v>86.0336666666667</v>
      </c>
      <c r="I1729" s="270">
        <v>0</v>
      </c>
      <c r="J1729" s="282">
        <f t="shared" si="151"/>
        <v>12.90505</v>
      </c>
      <c r="K1729" s="283">
        <v>80</v>
      </c>
      <c r="L1729" s="270">
        <v>0</v>
      </c>
      <c r="M1729" s="269">
        <f t="shared" si="152"/>
        <v>12</v>
      </c>
      <c r="N1729" s="284">
        <f t="shared" si="153"/>
        <v>85.5310833333334</v>
      </c>
      <c r="O1729" s="27"/>
      <c r="P1729" s="31"/>
      <c r="Q1729" s="31"/>
      <c r="R1729" s="31"/>
      <c r="S1729" s="31"/>
    </row>
    <row r="1730" spans="1:19">
      <c r="A1730" s="38" t="s">
        <v>1479</v>
      </c>
      <c r="B1730" s="269">
        <v>82.036</v>
      </c>
      <c r="C1730" s="270">
        <v>0</v>
      </c>
      <c r="D1730" s="269">
        <f t="shared" si="149"/>
        <v>16.4072</v>
      </c>
      <c r="E1730" s="269">
        <v>85.1272222222222</v>
      </c>
      <c r="F1730" s="271">
        <v>0</v>
      </c>
      <c r="G1730" s="269">
        <f t="shared" si="150"/>
        <v>42.5636111111111</v>
      </c>
      <c r="H1730" s="269">
        <v>85.053</v>
      </c>
      <c r="I1730" s="270">
        <v>0</v>
      </c>
      <c r="J1730" s="282">
        <f t="shared" si="151"/>
        <v>12.75795</v>
      </c>
      <c r="K1730" s="283">
        <v>80</v>
      </c>
      <c r="L1730" s="270">
        <v>11</v>
      </c>
      <c r="M1730" s="269">
        <f t="shared" si="152"/>
        <v>13.65</v>
      </c>
      <c r="N1730" s="284">
        <f t="shared" si="153"/>
        <v>85.3787611111111</v>
      </c>
      <c r="O1730" s="27"/>
      <c r="P1730" s="31"/>
      <c r="Q1730" s="31"/>
      <c r="R1730" s="31"/>
      <c r="S1730" s="31"/>
    </row>
    <row r="1731" spans="1:19">
      <c r="A1731" s="36" t="s">
        <v>1480</v>
      </c>
      <c r="B1731" s="269">
        <v>83.658</v>
      </c>
      <c r="C1731" s="270">
        <v>0</v>
      </c>
      <c r="D1731" s="269">
        <f t="shared" si="149"/>
        <v>16.7316</v>
      </c>
      <c r="E1731" s="269">
        <v>85.8061111111111</v>
      </c>
      <c r="F1731" s="271">
        <v>0</v>
      </c>
      <c r="G1731" s="269">
        <f t="shared" si="150"/>
        <v>42.9030555555555</v>
      </c>
      <c r="H1731" s="269">
        <v>85.7253333333333</v>
      </c>
      <c r="I1731" s="270">
        <v>0</v>
      </c>
      <c r="J1731" s="282">
        <f t="shared" si="151"/>
        <v>12.8588</v>
      </c>
      <c r="K1731" s="283">
        <v>80</v>
      </c>
      <c r="L1731" s="270">
        <v>0</v>
      </c>
      <c r="M1731" s="269">
        <f t="shared" si="152"/>
        <v>12</v>
      </c>
      <c r="N1731" s="284">
        <f t="shared" si="153"/>
        <v>84.4934555555555</v>
      </c>
      <c r="O1731" s="27"/>
      <c r="P1731" s="31"/>
      <c r="Q1731" s="31"/>
      <c r="R1731" s="31"/>
      <c r="S1731" s="31"/>
    </row>
    <row r="1732" spans="1:19">
      <c r="A1732" s="38" t="s">
        <v>1481</v>
      </c>
      <c r="B1732" s="282">
        <v>83.712</v>
      </c>
      <c r="C1732" s="270">
        <v>0</v>
      </c>
      <c r="D1732" s="269">
        <f t="shared" si="149"/>
        <v>16.7424</v>
      </c>
      <c r="E1732" s="282">
        <v>83.5338888888889</v>
      </c>
      <c r="F1732" s="271">
        <v>0</v>
      </c>
      <c r="G1732" s="269">
        <f t="shared" si="150"/>
        <v>41.7669444444444</v>
      </c>
      <c r="H1732" s="282">
        <v>84.6783333333333</v>
      </c>
      <c r="I1732" s="270">
        <v>0</v>
      </c>
      <c r="J1732" s="282">
        <f t="shared" si="151"/>
        <v>12.70175</v>
      </c>
      <c r="K1732" s="283">
        <v>80</v>
      </c>
      <c r="L1732" s="270">
        <v>0</v>
      </c>
      <c r="M1732" s="269">
        <f t="shared" si="152"/>
        <v>12</v>
      </c>
      <c r="N1732" s="284">
        <f t="shared" si="153"/>
        <v>83.2110944444444</v>
      </c>
      <c r="O1732" s="27"/>
      <c r="P1732" s="31"/>
      <c r="Q1732" s="31"/>
      <c r="R1732" s="31"/>
      <c r="S1732" s="31"/>
    </row>
    <row r="1733" spans="1:19">
      <c r="A1733" s="36" t="s">
        <v>1482</v>
      </c>
      <c r="B1733" s="282">
        <v>84.232</v>
      </c>
      <c r="C1733" s="270">
        <v>0</v>
      </c>
      <c r="D1733" s="269">
        <f t="shared" si="149"/>
        <v>16.8464</v>
      </c>
      <c r="E1733" s="282">
        <v>80.9455555555556</v>
      </c>
      <c r="F1733" s="271">
        <v>0</v>
      </c>
      <c r="G1733" s="269">
        <f t="shared" si="150"/>
        <v>40.4727777777778</v>
      </c>
      <c r="H1733" s="282">
        <v>85.4446666666667</v>
      </c>
      <c r="I1733" s="270">
        <v>0</v>
      </c>
      <c r="J1733" s="282">
        <f t="shared" si="151"/>
        <v>12.8167</v>
      </c>
      <c r="K1733" s="283">
        <v>80</v>
      </c>
      <c r="L1733" s="270">
        <v>7</v>
      </c>
      <c r="M1733" s="269">
        <f t="shared" si="152"/>
        <v>13.05</v>
      </c>
      <c r="N1733" s="284">
        <f t="shared" si="153"/>
        <v>83.1858777777778</v>
      </c>
      <c r="O1733" s="27"/>
      <c r="P1733" s="31"/>
      <c r="Q1733" s="31"/>
      <c r="R1733" s="31"/>
      <c r="S1733" s="31"/>
    </row>
    <row r="1734" spans="1:19">
      <c r="A1734" s="50"/>
      <c r="B1734" s="50"/>
      <c r="C1734" s="50"/>
      <c r="D1734" s="50"/>
      <c r="E1734" s="50"/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  <c r="P1734" s="50"/>
      <c r="Q1734" s="50"/>
      <c r="R1734" s="50"/>
      <c r="S1734" s="50"/>
    </row>
    <row r="1735" spans="1:19">
      <c r="A1735" s="50"/>
      <c r="B1735" s="50"/>
      <c r="C1735" s="50"/>
      <c r="D1735" s="50"/>
      <c r="E1735" s="50"/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  <c r="P1735" s="50"/>
      <c r="Q1735" s="50"/>
      <c r="R1735" s="50"/>
      <c r="S1735" s="50"/>
    </row>
    <row r="1736" spans="1:19">
      <c r="A1736" s="30" t="s">
        <v>1434</v>
      </c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</row>
    <row r="1737" spans="1:19">
      <c r="A1737" s="84" t="s">
        <v>1483</v>
      </c>
      <c r="B1737" s="84"/>
      <c r="C1737" s="84"/>
      <c r="D1737" s="84"/>
      <c r="E1737" s="84"/>
      <c r="F1737" s="84"/>
      <c r="G1737" s="84"/>
      <c r="H1737" s="84"/>
      <c r="I1737" s="84"/>
      <c r="J1737" s="84"/>
      <c r="K1737" s="84"/>
      <c r="L1737" s="84"/>
      <c r="M1737" s="84"/>
      <c r="N1737" s="84"/>
      <c r="O1737" s="84"/>
      <c r="P1737" s="84"/>
      <c r="Q1737" s="84"/>
      <c r="R1737" s="84"/>
      <c r="S1737" s="84"/>
    </row>
    <row r="1738" spans="1:19">
      <c r="A1738" s="277" t="s">
        <v>2</v>
      </c>
      <c r="B1738" s="86" t="s">
        <v>3</v>
      </c>
      <c r="C1738" s="30"/>
      <c r="D1738" s="66"/>
      <c r="E1738" s="86" t="s">
        <v>4</v>
      </c>
      <c r="F1738" s="285"/>
      <c r="G1738" s="86"/>
      <c r="H1738" s="84" t="s">
        <v>5</v>
      </c>
      <c r="I1738" s="84"/>
      <c r="J1738" s="84"/>
      <c r="K1738" s="84" t="s">
        <v>6</v>
      </c>
      <c r="L1738" s="84"/>
      <c r="M1738" s="84"/>
      <c r="N1738" s="275" t="s">
        <v>323</v>
      </c>
      <c r="O1738" s="30" t="s">
        <v>8</v>
      </c>
      <c r="P1738" s="277" t="s">
        <v>203</v>
      </c>
      <c r="Q1738" s="31"/>
      <c r="R1738" s="31"/>
      <c r="S1738" s="31"/>
    </row>
    <row r="1739" ht="42" spans="1:19">
      <c r="A1739" s="277"/>
      <c r="B1739" s="263" t="s">
        <v>12</v>
      </c>
      <c r="C1739" s="264" t="s">
        <v>13</v>
      </c>
      <c r="D1739" s="261">
        <v>0.2</v>
      </c>
      <c r="E1739" s="265" t="s">
        <v>324</v>
      </c>
      <c r="F1739" s="266" t="s">
        <v>13</v>
      </c>
      <c r="G1739" s="267">
        <v>0.5</v>
      </c>
      <c r="H1739" s="264" t="s">
        <v>12</v>
      </c>
      <c r="I1739" s="278" t="s">
        <v>13</v>
      </c>
      <c r="J1739" s="267">
        <v>0.15</v>
      </c>
      <c r="K1739" s="278" t="s">
        <v>12</v>
      </c>
      <c r="L1739" s="278" t="s">
        <v>13</v>
      </c>
      <c r="M1739" s="279">
        <v>0.15</v>
      </c>
      <c r="N1739" s="275"/>
      <c r="O1739" s="30"/>
      <c r="P1739" s="277"/>
      <c r="Q1739" s="31"/>
      <c r="R1739" s="31"/>
      <c r="S1739" s="31"/>
    </row>
    <row r="1740" ht="42" spans="1:19">
      <c r="A1740" s="277"/>
      <c r="B1740" s="265" t="s">
        <v>325</v>
      </c>
      <c r="C1740" s="264" t="s">
        <v>18</v>
      </c>
      <c r="D1740" s="263" t="s">
        <v>19</v>
      </c>
      <c r="E1740" s="265" t="s">
        <v>20</v>
      </c>
      <c r="F1740" s="266" t="s">
        <v>18</v>
      </c>
      <c r="G1740" s="268" t="s">
        <v>19</v>
      </c>
      <c r="H1740" s="264" t="s">
        <v>20</v>
      </c>
      <c r="I1740" s="264" t="s">
        <v>18</v>
      </c>
      <c r="J1740" s="280" t="s">
        <v>19</v>
      </c>
      <c r="K1740" s="281" t="s">
        <v>325</v>
      </c>
      <c r="L1740" s="264" t="s">
        <v>21</v>
      </c>
      <c r="M1740" s="264" t="s">
        <v>19</v>
      </c>
      <c r="N1740" s="275"/>
      <c r="O1740" s="30"/>
      <c r="P1740" s="277"/>
      <c r="Q1740" s="31"/>
      <c r="R1740" s="31"/>
      <c r="S1740" s="31"/>
    </row>
    <row r="1741" spans="1:19">
      <c r="A1741" s="4" t="s">
        <v>1484</v>
      </c>
      <c r="B1741" s="269">
        <v>90.374</v>
      </c>
      <c r="C1741" s="270">
        <v>0</v>
      </c>
      <c r="D1741" s="269">
        <f t="shared" ref="D1741:D1786" si="154">(B1741+C1741)*0.2</f>
        <v>18.0748</v>
      </c>
      <c r="E1741" s="269">
        <v>85.3727777777778</v>
      </c>
      <c r="F1741" s="271">
        <v>0</v>
      </c>
      <c r="G1741" s="269">
        <f t="shared" ref="G1741:G1786" si="155">+E1741*0.5</f>
        <v>42.6863888888889</v>
      </c>
      <c r="H1741" s="269">
        <v>93.1323333333333</v>
      </c>
      <c r="I1741" s="270">
        <v>0</v>
      </c>
      <c r="J1741" s="282">
        <f t="shared" ref="J1741:J1786" si="156">(H1741+I1741)*0.15</f>
        <v>13.96985</v>
      </c>
      <c r="K1741" s="283">
        <v>80</v>
      </c>
      <c r="L1741" s="270">
        <v>0</v>
      </c>
      <c r="M1741" s="269">
        <f t="shared" ref="M1741:M1786" si="157">(K1741+L1741)*0.15</f>
        <v>12</v>
      </c>
      <c r="N1741" s="284">
        <f t="shared" ref="N1741:N1786" si="158">D1741+G1741+J1741+M1741</f>
        <v>86.7310388888889</v>
      </c>
      <c r="O1741" s="27"/>
      <c r="P1741" s="31"/>
      <c r="Q1741" s="31"/>
      <c r="R1741" s="31"/>
      <c r="S1741" s="31"/>
    </row>
    <row r="1742" spans="1:19">
      <c r="A1742" s="9" t="s">
        <v>1485</v>
      </c>
      <c r="B1742" s="269">
        <v>94.732</v>
      </c>
      <c r="C1742" s="270">
        <v>0</v>
      </c>
      <c r="D1742" s="269">
        <f t="shared" si="154"/>
        <v>18.9464</v>
      </c>
      <c r="E1742" s="269">
        <v>90.1983333333333</v>
      </c>
      <c r="F1742" s="271">
        <v>0</v>
      </c>
      <c r="G1742" s="269">
        <f t="shared" si="155"/>
        <v>45.0991666666666</v>
      </c>
      <c r="H1742" s="269">
        <v>91.866</v>
      </c>
      <c r="I1742" s="270">
        <v>4</v>
      </c>
      <c r="J1742" s="282">
        <f t="shared" si="156"/>
        <v>14.3799</v>
      </c>
      <c r="K1742" s="283">
        <v>80</v>
      </c>
      <c r="L1742" s="270">
        <v>16</v>
      </c>
      <c r="M1742" s="269">
        <f t="shared" si="157"/>
        <v>14.4</v>
      </c>
      <c r="N1742" s="284">
        <f t="shared" si="158"/>
        <v>92.8254666666666</v>
      </c>
      <c r="O1742" s="27"/>
      <c r="P1742" s="31"/>
      <c r="Q1742" s="31"/>
      <c r="R1742" s="31"/>
      <c r="S1742" s="31"/>
    </row>
    <row r="1743" spans="1:19">
      <c r="A1743" s="4" t="s">
        <v>1486</v>
      </c>
      <c r="B1743" s="269">
        <v>77.954</v>
      </c>
      <c r="C1743" s="270">
        <v>0</v>
      </c>
      <c r="D1743" s="269">
        <f t="shared" si="154"/>
        <v>15.5908</v>
      </c>
      <c r="E1743" s="269">
        <v>72.3127777777778</v>
      </c>
      <c r="F1743" s="271">
        <v>0</v>
      </c>
      <c r="G1743" s="269">
        <f t="shared" si="155"/>
        <v>36.1563888888889</v>
      </c>
      <c r="H1743" s="269">
        <v>91.5076666666667</v>
      </c>
      <c r="I1743" s="270">
        <v>0</v>
      </c>
      <c r="J1743" s="282">
        <f t="shared" si="156"/>
        <v>13.72615</v>
      </c>
      <c r="K1743" s="283">
        <v>80</v>
      </c>
      <c r="L1743" s="270">
        <v>0</v>
      </c>
      <c r="M1743" s="269">
        <f t="shared" si="157"/>
        <v>12</v>
      </c>
      <c r="N1743" s="284">
        <f t="shared" si="158"/>
        <v>77.4733388888889</v>
      </c>
      <c r="O1743" s="27"/>
      <c r="P1743" s="31"/>
      <c r="Q1743" s="31"/>
      <c r="R1743" s="31"/>
      <c r="S1743" s="31"/>
    </row>
    <row r="1744" spans="1:19">
      <c r="A1744" s="9" t="s">
        <v>1487</v>
      </c>
      <c r="B1744" s="269">
        <v>91.33</v>
      </c>
      <c r="C1744" s="270">
        <v>0</v>
      </c>
      <c r="D1744" s="269">
        <f t="shared" si="154"/>
        <v>18.266</v>
      </c>
      <c r="E1744" s="269">
        <v>86.9761111111111</v>
      </c>
      <c r="F1744" s="271">
        <v>0</v>
      </c>
      <c r="G1744" s="269">
        <f t="shared" si="155"/>
        <v>43.4880555555555</v>
      </c>
      <c r="H1744" s="269">
        <v>92.5803333333333</v>
      </c>
      <c r="I1744" s="270">
        <v>4</v>
      </c>
      <c r="J1744" s="282">
        <f t="shared" si="156"/>
        <v>14.48705</v>
      </c>
      <c r="K1744" s="283">
        <v>80</v>
      </c>
      <c r="L1744" s="270">
        <v>21</v>
      </c>
      <c r="M1744" s="269">
        <f t="shared" si="157"/>
        <v>15.15</v>
      </c>
      <c r="N1744" s="284">
        <f t="shared" si="158"/>
        <v>91.3911055555556</v>
      </c>
      <c r="O1744" s="27"/>
      <c r="P1744" s="31"/>
      <c r="Q1744" s="31"/>
      <c r="R1744" s="31"/>
      <c r="S1744" s="31"/>
    </row>
    <row r="1745" spans="1:19">
      <c r="A1745" s="4" t="s">
        <v>1488</v>
      </c>
      <c r="B1745" s="269">
        <v>89.294</v>
      </c>
      <c r="C1745" s="270">
        <v>0</v>
      </c>
      <c r="D1745" s="269">
        <f t="shared" si="154"/>
        <v>17.8588</v>
      </c>
      <c r="E1745" s="269">
        <v>82.6483333333333</v>
      </c>
      <c r="F1745" s="271">
        <v>0</v>
      </c>
      <c r="G1745" s="269">
        <f t="shared" si="155"/>
        <v>41.3241666666666</v>
      </c>
      <c r="H1745" s="269">
        <v>91.0273333333333</v>
      </c>
      <c r="I1745" s="270">
        <v>0</v>
      </c>
      <c r="J1745" s="282">
        <f t="shared" si="156"/>
        <v>13.6541</v>
      </c>
      <c r="K1745" s="283">
        <v>80</v>
      </c>
      <c r="L1745" s="270">
        <v>0</v>
      </c>
      <c r="M1745" s="269">
        <f t="shared" si="157"/>
        <v>12</v>
      </c>
      <c r="N1745" s="284">
        <f t="shared" si="158"/>
        <v>84.8370666666666</v>
      </c>
      <c r="O1745" s="27"/>
      <c r="P1745" s="31"/>
      <c r="Q1745" s="31"/>
      <c r="R1745" s="31"/>
      <c r="S1745" s="31"/>
    </row>
    <row r="1746" spans="1:19">
      <c r="A1746" s="9" t="s">
        <v>1489</v>
      </c>
      <c r="B1746" s="269">
        <v>81.574</v>
      </c>
      <c r="C1746" s="270">
        <v>0</v>
      </c>
      <c r="D1746" s="269">
        <f t="shared" si="154"/>
        <v>16.3148</v>
      </c>
      <c r="E1746" s="269">
        <v>80.4261111111111</v>
      </c>
      <c r="F1746" s="271">
        <v>0</v>
      </c>
      <c r="G1746" s="269">
        <f t="shared" si="155"/>
        <v>40.2130555555555</v>
      </c>
      <c r="H1746" s="269">
        <v>91.9873333333333</v>
      </c>
      <c r="I1746" s="270">
        <v>0</v>
      </c>
      <c r="J1746" s="282">
        <f t="shared" si="156"/>
        <v>13.7981</v>
      </c>
      <c r="K1746" s="283">
        <v>80</v>
      </c>
      <c r="L1746" s="270">
        <v>0</v>
      </c>
      <c r="M1746" s="269">
        <f t="shared" si="157"/>
        <v>12</v>
      </c>
      <c r="N1746" s="284">
        <f t="shared" si="158"/>
        <v>82.3259555555555</v>
      </c>
      <c r="O1746" s="27"/>
      <c r="P1746" s="31"/>
      <c r="Q1746" s="31"/>
      <c r="R1746" s="31"/>
      <c r="S1746" s="31"/>
    </row>
    <row r="1747" spans="1:19">
      <c r="A1747" s="4" t="s">
        <v>1490</v>
      </c>
      <c r="B1747" s="269">
        <v>90.174</v>
      </c>
      <c r="C1747" s="270">
        <v>0</v>
      </c>
      <c r="D1747" s="269">
        <f t="shared" si="154"/>
        <v>18.0348</v>
      </c>
      <c r="E1747" s="269">
        <v>80.8233333333333</v>
      </c>
      <c r="F1747" s="271">
        <v>0</v>
      </c>
      <c r="G1747" s="269">
        <f t="shared" si="155"/>
        <v>40.4116666666666</v>
      </c>
      <c r="H1747" s="269">
        <v>89.84</v>
      </c>
      <c r="I1747" s="270">
        <v>4</v>
      </c>
      <c r="J1747" s="282">
        <f t="shared" si="156"/>
        <v>14.076</v>
      </c>
      <c r="K1747" s="283">
        <v>80</v>
      </c>
      <c r="L1747" s="270">
        <v>14</v>
      </c>
      <c r="M1747" s="269">
        <f t="shared" si="157"/>
        <v>14.1</v>
      </c>
      <c r="N1747" s="284">
        <f t="shared" si="158"/>
        <v>86.6224666666666</v>
      </c>
      <c r="O1747" s="27"/>
      <c r="P1747" s="31"/>
      <c r="Q1747" s="31"/>
      <c r="R1747" s="31"/>
      <c r="S1747" s="31"/>
    </row>
    <row r="1748" spans="1:19">
      <c r="A1748" s="9" t="s">
        <v>1491</v>
      </c>
      <c r="B1748" s="269">
        <v>81.454</v>
      </c>
      <c r="C1748" s="270">
        <v>0</v>
      </c>
      <c r="D1748" s="269">
        <f t="shared" si="154"/>
        <v>16.2908</v>
      </c>
      <c r="E1748" s="269">
        <v>67.6172222222222</v>
      </c>
      <c r="F1748" s="271">
        <v>0</v>
      </c>
      <c r="G1748" s="269">
        <f t="shared" si="155"/>
        <v>33.8086111111111</v>
      </c>
      <c r="H1748" s="269">
        <v>88.545</v>
      </c>
      <c r="I1748" s="270">
        <v>0</v>
      </c>
      <c r="J1748" s="282">
        <f t="shared" si="156"/>
        <v>13.28175</v>
      </c>
      <c r="K1748" s="283">
        <v>80</v>
      </c>
      <c r="L1748" s="270">
        <v>0</v>
      </c>
      <c r="M1748" s="269">
        <f t="shared" si="157"/>
        <v>12</v>
      </c>
      <c r="N1748" s="284">
        <f t="shared" si="158"/>
        <v>75.3811611111111</v>
      </c>
      <c r="O1748" s="27"/>
      <c r="P1748" s="31"/>
      <c r="Q1748" s="31"/>
      <c r="R1748" s="31"/>
      <c r="S1748" s="31"/>
    </row>
    <row r="1749" spans="1:19">
      <c r="A1749" s="4" t="s">
        <v>1492</v>
      </c>
      <c r="B1749" s="269">
        <v>90.526</v>
      </c>
      <c r="C1749" s="270">
        <v>0</v>
      </c>
      <c r="D1749" s="269">
        <f t="shared" si="154"/>
        <v>18.1052</v>
      </c>
      <c r="E1749" s="269">
        <v>86.7744444444444</v>
      </c>
      <c r="F1749" s="271">
        <v>0</v>
      </c>
      <c r="G1749" s="269">
        <f t="shared" si="155"/>
        <v>43.3872222222222</v>
      </c>
      <c r="H1749" s="269">
        <v>91.7683333333333</v>
      </c>
      <c r="I1749" s="270">
        <v>0</v>
      </c>
      <c r="J1749" s="282">
        <f t="shared" si="156"/>
        <v>13.76525</v>
      </c>
      <c r="K1749" s="283">
        <v>80</v>
      </c>
      <c r="L1749" s="270">
        <v>0</v>
      </c>
      <c r="M1749" s="269">
        <f t="shared" si="157"/>
        <v>12</v>
      </c>
      <c r="N1749" s="284">
        <f t="shared" si="158"/>
        <v>87.2576722222222</v>
      </c>
      <c r="O1749" s="27"/>
      <c r="P1749" s="31"/>
      <c r="Q1749" s="31"/>
      <c r="R1749" s="31"/>
      <c r="S1749" s="31"/>
    </row>
    <row r="1750" spans="1:19">
      <c r="A1750" s="9" t="s">
        <v>1493</v>
      </c>
      <c r="B1750" s="269">
        <v>90.478</v>
      </c>
      <c r="C1750" s="270">
        <v>0</v>
      </c>
      <c r="D1750" s="269">
        <f t="shared" si="154"/>
        <v>18.0956</v>
      </c>
      <c r="E1750" s="269">
        <v>83.8638888888889</v>
      </c>
      <c r="F1750" s="271">
        <v>0</v>
      </c>
      <c r="G1750" s="269">
        <f t="shared" si="155"/>
        <v>41.9319444444444</v>
      </c>
      <c r="H1750" s="269">
        <v>92.4306666666667</v>
      </c>
      <c r="I1750" s="270">
        <v>0</v>
      </c>
      <c r="J1750" s="282">
        <f t="shared" si="156"/>
        <v>13.8646</v>
      </c>
      <c r="K1750" s="283">
        <v>80</v>
      </c>
      <c r="L1750" s="270">
        <v>0</v>
      </c>
      <c r="M1750" s="269">
        <f t="shared" si="157"/>
        <v>12</v>
      </c>
      <c r="N1750" s="284">
        <f t="shared" si="158"/>
        <v>85.8921444444445</v>
      </c>
      <c r="O1750" s="27"/>
      <c r="P1750" s="31"/>
      <c r="Q1750" s="31"/>
      <c r="R1750" s="31"/>
      <c r="S1750" s="31"/>
    </row>
    <row r="1751" spans="1:19">
      <c r="A1751" s="4" t="s">
        <v>1494</v>
      </c>
      <c r="B1751" s="269">
        <v>87.104</v>
      </c>
      <c r="C1751" s="270">
        <v>0</v>
      </c>
      <c r="D1751" s="269">
        <f t="shared" si="154"/>
        <v>17.4208</v>
      </c>
      <c r="E1751" s="269">
        <v>80.4016666666667</v>
      </c>
      <c r="F1751" s="271">
        <v>0</v>
      </c>
      <c r="G1751" s="269">
        <f t="shared" si="155"/>
        <v>40.2008333333333</v>
      </c>
      <c r="H1751" s="269">
        <v>91.039</v>
      </c>
      <c r="I1751" s="270">
        <v>8</v>
      </c>
      <c r="J1751" s="282">
        <f t="shared" si="156"/>
        <v>14.85585</v>
      </c>
      <c r="K1751" s="283">
        <v>80</v>
      </c>
      <c r="L1751" s="270">
        <v>0</v>
      </c>
      <c r="M1751" s="269">
        <f t="shared" si="157"/>
        <v>12</v>
      </c>
      <c r="N1751" s="284">
        <f t="shared" si="158"/>
        <v>84.4774833333334</v>
      </c>
      <c r="O1751" s="27"/>
      <c r="P1751" s="31"/>
      <c r="Q1751" s="31"/>
      <c r="R1751" s="31"/>
      <c r="S1751" s="31"/>
    </row>
    <row r="1752" spans="1:19">
      <c r="A1752" s="9" t="s">
        <v>1495</v>
      </c>
      <c r="B1752" s="269">
        <v>86.814</v>
      </c>
      <c r="C1752" s="270">
        <v>0</v>
      </c>
      <c r="D1752" s="269">
        <f t="shared" si="154"/>
        <v>17.3628</v>
      </c>
      <c r="E1752" s="269">
        <v>85.0672222222222</v>
      </c>
      <c r="F1752" s="271">
        <v>0</v>
      </c>
      <c r="G1752" s="269">
        <f t="shared" si="155"/>
        <v>42.5336111111111</v>
      </c>
      <c r="H1752" s="269">
        <v>91.8903333333333</v>
      </c>
      <c r="I1752" s="270">
        <v>4</v>
      </c>
      <c r="J1752" s="282">
        <f t="shared" si="156"/>
        <v>14.38355</v>
      </c>
      <c r="K1752" s="283">
        <v>80</v>
      </c>
      <c r="L1752" s="270">
        <v>2</v>
      </c>
      <c r="M1752" s="269">
        <f t="shared" si="157"/>
        <v>12.3</v>
      </c>
      <c r="N1752" s="284">
        <f t="shared" si="158"/>
        <v>86.5799611111111</v>
      </c>
      <c r="O1752" s="27"/>
      <c r="P1752" s="31"/>
      <c r="Q1752" s="31"/>
      <c r="R1752" s="31"/>
      <c r="S1752" s="31"/>
    </row>
    <row r="1753" spans="1:19">
      <c r="A1753" s="4" t="s">
        <v>1496</v>
      </c>
      <c r="B1753" s="269">
        <v>85.768</v>
      </c>
      <c r="C1753" s="270">
        <v>0</v>
      </c>
      <c r="D1753" s="269">
        <f t="shared" si="154"/>
        <v>17.1536</v>
      </c>
      <c r="E1753" s="269">
        <v>81.7005555555556</v>
      </c>
      <c r="F1753" s="271">
        <v>0</v>
      </c>
      <c r="G1753" s="269">
        <f t="shared" si="155"/>
        <v>40.8502777777778</v>
      </c>
      <c r="H1753" s="269">
        <v>92.4426666666667</v>
      </c>
      <c r="I1753" s="270">
        <v>0</v>
      </c>
      <c r="J1753" s="282">
        <f t="shared" si="156"/>
        <v>13.8664</v>
      </c>
      <c r="K1753" s="283">
        <v>80</v>
      </c>
      <c r="L1753" s="270">
        <v>0</v>
      </c>
      <c r="M1753" s="269">
        <f t="shared" si="157"/>
        <v>12</v>
      </c>
      <c r="N1753" s="284">
        <f t="shared" si="158"/>
        <v>83.8702777777778</v>
      </c>
      <c r="O1753" s="27"/>
      <c r="P1753" s="31"/>
      <c r="Q1753" s="31"/>
      <c r="R1753" s="31"/>
      <c r="S1753" s="31"/>
    </row>
    <row r="1754" spans="1:19">
      <c r="A1754" s="9" t="s">
        <v>1497</v>
      </c>
      <c r="B1754" s="269">
        <v>88.544</v>
      </c>
      <c r="C1754" s="270">
        <v>0</v>
      </c>
      <c r="D1754" s="269">
        <f t="shared" si="154"/>
        <v>17.7088</v>
      </c>
      <c r="E1754" s="269">
        <v>85.4583333333333</v>
      </c>
      <c r="F1754" s="271">
        <v>0</v>
      </c>
      <c r="G1754" s="269">
        <f t="shared" si="155"/>
        <v>42.7291666666667</v>
      </c>
      <c r="H1754" s="269">
        <v>90.3823333333333</v>
      </c>
      <c r="I1754" s="270">
        <v>4</v>
      </c>
      <c r="J1754" s="282">
        <f t="shared" si="156"/>
        <v>14.15735</v>
      </c>
      <c r="K1754" s="283">
        <v>80</v>
      </c>
      <c r="L1754" s="270">
        <v>11</v>
      </c>
      <c r="M1754" s="269">
        <f t="shared" si="157"/>
        <v>13.65</v>
      </c>
      <c r="N1754" s="284">
        <f t="shared" si="158"/>
        <v>88.2453166666667</v>
      </c>
      <c r="O1754" s="27"/>
      <c r="P1754" s="31"/>
      <c r="Q1754" s="31"/>
      <c r="R1754" s="31"/>
      <c r="S1754" s="31"/>
    </row>
    <row r="1755" spans="1:19">
      <c r="A1755" s="4" t="s">
        <v>1498</v>
      </c>
      <c r="B1755" s="269">
        <v>91.492</v>
      </c>
      <c r="C1755" s="270">
        <v>0</v>
      </c>
      <c r="D1755" s="269">
        <f t="shared" si="154"/>
        <v>18.2984</v>
      </c>
      <c r="E1755" s="269">
        <v>85.1244444444444</v>
      </c>
      <c r="F1755" s="271">
        <v>0</v>
      </c>
      <c r="G1755" s="269">
        <f t="shared" si="155"/>
        <v>42.5622222222222</v>
      </c>
      <c r="H1755" s="269">
        <v>88.822</v>
      </c>
      <c r="I1755" s="270">
        <v>4</v>
      </c>
      <c r="J1755" s="282">
        <f t="shared" si="156"/>
        <v>13.9233</v>
      </c>
      <c r="K1755" s="283">
        <v>80</v>
      </c>
      <c r="L1755" s="270">
        <v>18</v>
      </c>
      <c r="M1755" s="269">
        <f t="shared" si="157"/>
        <v>14.7</v>
      </c>
      <c r="N1755" s="284">
        <f t="shared" si="158"/>
        <v>89.4839222222222</v>
      </c>
      <c r="O1755" s="27"/>
      <c r="P1755" s="31"/>
      <c r="Q1755" s="31"/>
      <c r="R1755" s="31"/>
      <c r="S1755" s="31"/>
    </row>
    <row r="1756" spans="1:19">
      <c r="A1756" s="9" t="s">
        <v>1499</v>
      </c>
      <c r="B1756" s="269">
        <v>74.888</v>
      </c>
      <c r="C1756" s="270">
        <v>0</v>
      </c>
      <c r="D1756" s="269">
        <f t="shared" si="154"/>
        <v>14.9776</v>
      </c>
      <c r="E1756" s="269">
        <v>75.7833333333333</v>
      </c>
      <c r="F1756" s="271">
        <v>0</v>
      </c>
      <c r="G1756" s="269">
        <f t="shared" si="155"/>
        <v>37.8916666666667</v>
      </c>
      <c r="H1756" s="269">
        <v>83.14</v>
      </c>
      <c r="I1756" s="270">
        <v>0</v>
      </c>
      <c r="J1756" s="282">
        <f t="shared" si="156"/>
        <v>12.471</v>
      </c>
      <c r="K1756" s="283">
        <v>80</v>
      </c>
      <c r="L1756" s="270">
        <v>0</v>
      </c>
      <c r="M1756" s="269">
        <f t="shared" si="157"/>
        <v>12</v>
      </c>
      <c r="N1756" s="284">
        <f t="shared" si="158"/>
        <v>77.3402666666667</v>
      </c>
      <c r="O1756" s="27"/>
      <c r="P1756" s="31"/>
      <c r="Q1756" s="31"/>
      <c r="R1756" s="31"/>
      <c r="S1756" s="31"/>
    </row>
    <row r="1757" spans="1:19">
      <c r="A1757" s="4" t="s">
        <v>1500</v>
      </c>
      <c r="B1757" s="269">
        <v>88.104</v>
      </c>
      <c r="C1757" s="270">
        <v>0</v>
      </c>
      <c r="D1757" s="269">
        <f t="shared" si="154"/>
        <v>17.6208</v>
      </c>
      <c r="E1757" s="269">
        <v>86.8933333333333</v>
      </c>
      <c r="F1757" s="271">
        <v>0</v>
      </c>
      <c r="G1757" s="269">
        <f t="shared" si="155"/>
        <v>43.4466666666667</v>
      </c>
      <c r="H1757" s="269">
        <v>92.811</v>
      </c>
      <c r="I1757" s="270">
        <v>4</v>
      </c>
      <c r="J1757" s="282">
        <f t="shared" si="156"/>
        <v>14.52165</v>
      </c>
      <c r="K1757" s="283">
        <v>80</v>
      </c>
      <c r="L1757" s="270">
        <v>8</v>
      </c>
      <c r="M1757" s="269">
        <f t="shared" si="157"/>
        <v>13.2</v>
      </c>
      <c r="N1757" s="284">
        <f t="shared" si="158"/>
        <v>88.7891166666667</v>
      </c>
      <c r="O1757" s="27"/>
      <c r="P1757" s="31"/>
      <c r="Q1757" s="31"/>
      <c r="R1757" s="31"/>
      <c r="S1757" s="31"/>
    </row>
    <row r="1758" spans="1:19">
      <c r="A1758" s="9" t="s">
        <v>1501</v>
      </c>
      <c r="B1758" s="269">
        <v>81.452</v>
      </c>
      <c r="C1758" s="270">
        <v>0</v>
      </c>
      <c r="D1758" s="269">
        <f t="shared" si="154"/>
        <v>16.2904</v>
      </c>
      <c r="E1758" s="269">
        <v>81.2338888888889</v>
      </c>
      <c r="F1758" s="271">
        <v>0</v>
      </c>
      <c r="G1758" s="269">
        <f t="shared" si="155"/>
        <v>40.6169444444444</v>
      </c>
      <c r="H1758" s="269">
        <v>86.501</v>
      </c>
      <c r="I1758" s="270">
        <v>0</v>
      </c>
      <c r="J1758" s="282">
        <f t="shared" si="156"/>
        <v>12.97515</v>
      </c>
      <c r="K1758" s="283">
        <v>80</v>
      </c>
      <c r="L1758" s="270">
        <v>0</v>
      </c>
      <c r="M1758" s="269">
        <f t="shared" si="157"/>
        <v>12</v>
      </c>
      <c r="N1758" s="284">
        <f t="shared" si="158"/>
        <v>81.8824944444444</v>
      </c>
      <c r="O1758" s="27"/>
      <c r="P1758" s="31"/>
      <c r="Q1758" s="31"/>
      <c r="R1758" s="31"/>
      <c r="S1758" s="31"/>
    </row>
    <row r="1759" spans="1:19">
      <c r="A1759" s="4" t="s">
        <v>1502</v>
      </c>
      <c r="B1759" s="269">
        <v>85.584</v>
      </c>
      <c r="C1759" s="270">
        <v>0</v>
      </c>
      <c r="D1759" s="269">
        <f t="shared" si="154"/>
        <v>17.1168</v>
      </c>
      <c r="E1759" s="269">
        <v>81.425</v>
      </c>
      <c r="F1759" s="271">
        <v>0</v>
      </c>
      <c r="G1759" s="269">
        <f t="shared" si="155"/>
        <v>40.7125</v>
      </c>
      <c r="H1759" s="269">
        <v>90.181</v>
      </c>
      <c r="I1759" s="270">
        <v>0</v>
      </c>
      <c r="J1759" s="282">
        <f t="shared" si="156"/>
        <v>13.52715</v>
      </c>
      <c r="K1759" s="283">
        <v>80</v>
      </c>
      <c r="L1759" s="270">
        <v>0</v>
      </c>
      <c r="M1759" s="269">
        <f t="shared" si="157"/>
        <v>12</v>
      </c>
      <c r="N1759" s="284">
        <f t="shared" si="158"/>
        <v>83.35645</v>
      </c>
      <c r="O1759" s="27"/>
      <c r="P1759" s="31"/>
      <c r="Q1759" s="31"/>
      <c r="R1759" s="31"/>
      <c r="S1759" s="31"/>
    </row>
    <row r="1760" spans="1:19">
      <c r="A1760" s="9" t="s">
        <v>1503</v>
      </c>
      <c r="B1760" s="269">
        <v>64.792</v>
      </c>
      <c r="C1760" s="270">
        <v>0</v>
      </c>
      <c r="D1760" s="269">
        <f t="shared" si="154"/>
        <v>12.9584</v>
      </c>
      <c r="E1760" s="269">
        <v>69.7</v>
      </c>
      <c r="F1760" s="271">
        <v>0</v>
      </c>
      <c r="G1760" s="269">
        <f t="shared" si="155"/>
        <v>34.85</v>
      </c>
      <c r="H1760" s="269">
        <v>81.3463333333333</v>
      </c>
      <c r="I1760" s="270">
        <v>0</v>
      </c>
      <c r="J1760" s="282">
        <f t="shared" si="156"/>
        <v>12.20195</v>
      </c>
      <c r="K1760" s="283">
        <v>80</v>
      </c>
      <c r="L1760" s="270">
        <v>0</v>
      </c>
      <c r="M1760" s="269">
        <f t="shared" si="157"/>
        <v>12</v>
      </c>
      <c r="N1760" s="284">
        <f t="shared" si="158"/>
        <v>72.01035</v>
      </c>
      <c r="O1760" s="27"/>
      <c r="P1760" s="31"/>
      <c r="Q1760" s="31"/>
      <c r="R1760" s="31"/>
      <c r="S1760" s="31"/>
    </row>
    <row r="1761" spans="1:19">
      <c r="A1761" s="4" t="s">
        <v>1504</v>
      </c>
      <c r="B1761" s="269">
        <v>88.348</v>
      </c>
      <c r="C1761" s="270">
        <v>0</v>
      </c>
      <c r="D1761" s="269">
        <f t="shared" si="154"/>
        <v>17.6696</v>
      </c>
      <c r="E1761" s="269">
        <v>77.6872222222222</v>
      </c>
      <c r="F1761" s="271">
        <v>0</v>
      </c>
      <c r="G1761" s="269">
        <f t="shared" si="155"/>
        <v>38.8436111111111</v>
      </c>
      <c r="H1761" s="269">
        <v>92.8953333333333</v>
      </c>
      <c r="I1761" s="270">
        <v>0</v>
      </c>
      <c r="J1761" s="282">
        <f t="shared" si="156"/>
        <v>13.9343</v>
      </c>
      <c r="K1761" s="283">
        <v>80</v>
      </c>
      <c r="L1761" s="270">
        <v>0</v>
      </c>
      <c r="M1761" s="269">
        <f t="shared" si="157"/>
        <v>12</v>
      </c>
      <c r="N1761" s="284">
        <f t="shared" si="158"/>
        <v>82.4475111111111</v>
      </c>
      <c r="O1761" s="27"/>
      <c r="P1761" s="31"/>
      <c r="Q1761" s="31"/>
      <c r="R1761" s="31"/>
      <c r="S1761" s="31"/>
    </row>
    <row r="1762" spans="1:19">
      <c r="A1762" s="9" t="s">
        <v>1505</v>
      </c>
      <c r="B1762" s="269">
        <v>92.886</v>
      </c>
      <c r="C1762" s="270">
        <v>0</v>
      </c>
      <c r="D1762" s="269">
        <f t="shared" si="154"/>
        <v>18.5772</v>
      </c>
      <c r="E1762" s="269">
        <v>88.4738888888889</v>
      </c>
      <c r="F1762" s="271">
        <v>0</v>
      </c>
      <c r="G1762" s="269">
        <f t="shared" si="155"/>
        <v>44.2369444444444</v>
      </c>
      <c r="H1762" s="269">
        <v>92.4576666666667</v>
      </c>
      <c r="I1762" s="270">
        <v>4</v>
      </c>
      <c r="J1762" s="282">
        <f t="shared" si="156"/>
        <v>14.46865</v>
      </c>
      <c r="K1762" s="283">
        <v>80</v>
      </c>
      <c r="L1762" s="270">
        <v>15</v>
      </c>
      <c r="M1762" s="269">
        <f t="shared" si="157"/>
        <v>14.25</v>
      </c>
      <c r="N1762" s="284">
        <f t="shared" si="158"/>
        <v>91.5327944444444</v>
      </c>
      <c r="O1762" s="27"/>
      <c r="P1762" s="31"/>
      <c r="Q1762" s="31"/>
      <c r="R1762" s="31"/>
      <c r="S1762" s="31"/>
    </row>
    <row r="1763" spans="1:19">
      <c r="A1763" s="4" t="s">
        <v>1506</v>
      </c>
      <c r="B1763" s="269">
        <v>75.718</v>
      </c>
      <c r="C1763" s="270">
        <v>0</v>
      </c>
      <c r="D1763" s="269">
        <f t="shared" si="154"/>
        <v>15.1436</v>
      </c>
      <c r="E1763" s="269">
        <v>73.6805555555555</v>
      </c>
      <c r="F1763" s="271">
        <v>0</v>
      </c>
      <c r="G1763" s="269">
        <f t="shared" si="155"/>
        <v>36.8402777777778</v>
      </c>
      <c r="H1763" s="269">
        <v>89.4353333333333</v>
      </c>
      <c r="I1763" s="270">
        <v>0</v>
      </c>
      <c r="J1763" s="282">
        <f t="shared" si="156"/>
        <v>13.4153</v>
      </c>
      <c r="K1763" s="283">
        <v>80</v>
      </c>
      <c r="L1763" s="270">
        <v>0</v>
      </c>
      <c r="M1763" s="269">
        <f t="shared" si="157"/>
        <v>12</v>
      </c>
      <c r="N1763" s="284">
        <f t="shared" si="158"/>
        <v>77.3991777777777</v>
      </c>
      <c r="O1763" s="27"/>
      <c r="P1763" s="31"/>
      <c r="Q1763" s="31"/>
      <c r="R1763" s="31"/>
      <c r="S1763" s="31"/>
    </row>
    <row r="1764" spans="1:19">
      <c r="A1764" s="9" t="s">
        <v>1507</v>
      </c>
      <c r="B1764" s="269">
        <v>84.498</v>
      </c>
      <c r="C1764" s="270">
        <v>0</v>
      </c>
      <c r="D1764" s="269">
        <f t="shared" si="154"/>
        <v>16.8996</v>
      </c>
      <c r="E1764" s="269">
        <v>82.1838888888889</v>
      </c>
      <c r="F1764" s="271">
        <v>0</v>
      </c>
      <c r="G1764" s="269">
        <f t="shared" si="155"/>
        <v>41.0919444444445</v>
      </c>
      <c r="H1764" s="269">
        <v>91.8926666666667</v>
      </c>
      <c r="I1764" s="270">
        <v>8</v>
      </c>
      <c r="J1764" s="282">
        <f t="shared" si="156"/>
        <v>14.9839</v>
      </c>
      <c r="K1764" s="283">
        <v>80</v>
      </c>
      <c r="L1764" s="270">
        <v>22</v>
      </c>
      <c r="M1764" s="269">
        <f t="shared" si="157"/>
        <v>15.3</v>
      </c>
      <c r="N1764" s="284">
        <f t="shared" si="158"/>
        <v>88.2754444444445</v>
      </c>
      <c r="O1764" s="27"/>
      <c r="P1764" s="31"/>
      <c r="Q1764" s="31"/>
      <c r="R1764" s="31"/>
      <c r="S1764" s="31"/>
    </row>
    <row r="1765" spans="1:19">
      <c r="A1765" s="4" t="s">
        <v>1508</v>
      </c>
      <c r="B1765" s="269">
        <v>94.548</v>
      </c>
      <c r="C1765" s="270">
        <v>6</v>
      </c>
      <c r="D1765" s="269">
        <f t="shared" si="154"/>
        <v>20.1096</v>
      </c>
      <c r="E1765" s="269">
        <v>85.1233333333333</v>
      </c>
      <c r="F1765" s="271">
        <v>0</v>
      </c>
      <c r="G1765" s="269">
        <f t="shared" si="155"/>
        <v>42.5616666666667</v>
      </c>
      <c r="H1765" s="269">
        <v>93.2756666666667</v>
      </c>
      <c r="I1765" s="270">
        <v>4</v>
      </c>
      <c r="J1765" s="282">
        <f t="shared" si="156"/>
        <v>14.59135</v>
      </c>
      <c r="K1765" s="283">
        <v>80</v>
      </c>
      <c r="L1765" s="270">
        <v>35</v>
      </c>
      <c r="M1765" s="269">
        <f t="shared" si="157"/>
        <v>17.25</v>
      </c>
      <c r="N1765" s="284">
        <f t="shared" si="158"/>
        <v>94.5126166666667</v>
      </c>
      <c r="O1765" s="27"/>
      <c r="P1765" s="31"/>
      <c r="Q1765" s="31"/>
      <c r="R1765" s="31"/>
      <c r="S1765" s="31"/>
    </row>
    <row r="1766" spans="1:19">
      <c r="A1766" s="9" t="s">
        <v>1509</v>
      </c>
      <c r="B1766" s="269">
        <v>89.158</v>
      </c>
      <c r="C1766" s="270">
        <v>0</v>
      </c>
      <c r="D1766" s="269">
        <f t="shared" si="154"/>
        <v>17.8316</v>
      </c>
      <c r="E1766" s="269">
        <v>88.0272222222222</v>
      </c>
      <c r="F1766" s="271">
        <v>0</v>
      </c>
      <c r="G1766" s="269">
        <f t="shared" si="155"/>
        <v>44.0136111111111</v>
      </c>
      <c r="H1766" s="269">
        <v>93.3463333333333</v>
      </c>
      <c r="I1766" s="270">
        <v>0</v>
      </c>
      <c r="J1766" s="282">
        <f t="shared" si="156"/>
        <v>14.00195</v>
      </c>
      <c r="K1766" s="283">
        <v>80</v>
      </c>
      <c r="L1766" s="270">
        <v>0</v>
      </c>
      <c r="M1766" s="269">
        <f t="shared" si="157"/>
        <v>12</v>
      </c>
      <c r="N1766" s="284">
        <f t="shared" si="158"/>
        <v>87.8471611111111</v>
      </c>
      <c r="O1766" s="27"/>
      <c r="P1766" s="31"/>
      <c r="Q1766" s="31"/>
      <c r="R1766" s="31"/>
      <c r="S1766" s="31"/>
    </row>
    <row r="1767" spans="1:19">
      <c r="A1767" s="4" t="s">
        <v>1510</v>
      </c>
      <c r="B1767" s="269">
        <v>81.714</v>
      </c>
      <c r="C1767" s="270">
        <v>0</v>
      </c>
      <c r="D1767" s="269">
        <f t="shared" si="154"/>
        <v>16.3428</v>
      </c>
      <c r="E1767" s="269">
        <v>79.9072222222222</v>
      </c>
      <c r="F1767" s="271">
        <v>0</v>
      </c>
      <c r="G1767" s="269">
        <f t="shared" si="155"/>
        <v>39.9536111111111</v>
      </c>
      <c r="H1767" s="269">
        <v>91.9323333333333</v>
      </c>
      <c r="I1767" s="270">
        <v>0</v>
      </c>
      <c r="J1767" s="282">
        <f t="shared" si="156"/>
        <v>13.78985</v>
      </c>
      <c r="K1767" s="283">
        <v>80</v>
      </c>
      <c r="L1767" s="270">
        <v>0</v>
      </c>
      <c r="M1767" s="269">
        <f t="shared" si="157"/>
        <v>12</v>
      </c>
      <c r="N1767" s="284">
        <f t="shared" si="158"/>
        <v>82.0862611111111</v>
      </c>
      <c r="O1767" s="27"/>
      <c r="P1767" s="31"/>
      <c r="Q1767" s="31"/>
      <c r="R1767" s="31"/>
      <c r="S1767" s="31"/>
    </row>
    <row r="1768" spans="1:19">
      <c r="A1768" s="9" t="s">
        <v>1511</v>
      </c>
      <c r="B1768" s="269">
        <v>91.972</v>
      </c>
      <c r="C1768" s="270">
        <v>0</v>
      </c>
      <c r="D1768" s="269">
        <f t="shared" si="154"/>
        <v>18.3944</v>
      </c>
      <c r="E1768" s="269">
        <v>86.8094444444444</v>
      </c>
      <c r="F1768" s="271">
        <v>0</v>
      </c>
      <c r="G1768" s="269">
        <f t="shared" si="155"/>
        <v>43.4047222222222</v>
      </c>
      <c r="H1768" s="269">
        <v>92.6946666666667</v>
      </c>
      <c r="I1768" s="270">
        <v>0</v>
      </c>
      <c r="J1768" s="282">
        <f t="shared" si="156"/>
        <v>13.9042</v>
      </c>
      <c r="K1768" s="283">
        <v>80</v>
      </c>
      <c r="L1768" s="270">
        <v>0</v>
      </c>
      <c r="M1768" s="269">
        <f t="shared" si="157"/>
        <v>12</v>
      </c>
      <c r="N1768" s="284">
        <f t="shared" si="158"/>
        <v>87.7033222222222</v>
      </c>
      <c r="O1768" s="27"/>
      <c r="P1768" s="31"/>
      <c r="Q1768" s="31"/>
      <c r="R1768" s="31"/>
      <c r="S1768" s="31"/>
    </row>
    <row r="1769" spans="1:19">
      <c r="A1769" s="4" t="s">
        <v>1512</v>
      </c>
      <c r="B1769" s="269">
        <v>92.422</v>
      </c>
      <c r="C1769" s="270">
        <v>0</v>
      </c>
      <c r="D1769" s="269">
        <f t="shared" si="154"/>
        <v>18.4844</v>
      </c>
      <c r="E1769" s="269">
        <v>84.9277777777778</v>
      </c>
      <c r="F1769" s="271">
        <v>0</v>
      </c>
      <c r="G1769" s="269">
        <f t="shared" si="155"/>
        <v>42.4638888888889</v>
      </c>
      <c r="H1769" s="269">
        <v>91.4206666666667</v>
      </c>
      <c r="I1769" s="270">
        <v>4</v>
      </c>
      <c r="J1769" s="282">
        <f t="shared" si="156"/>
        <v>14.3131</v>
      </c>
      <c r="K1769" s="283">
        <v>80</v>
      </c>
      <c r="L1769" s="270">
        <v>21</v>
      </c>
      <c r="M1769" s="269">
        <f t="shared" si="157"/>
        <v>15.15</v>
      </c>
      <c r="N1769" s="284">
        <f t="shared" si="158"/>
        <v>90.4113888888889</v>
      </c>
      <c r="O1769" s="27"/>
      <c r="P1769" s="31"/>
      <c r="Q1769" s="31"/>
      <c r="R1769" s="31"/>
      <c r="S1769" s="31"/>
    </row>
    <row r="1770" spans="1:19">
      <c r="A1770" s="9" t="s">
        <v>1513</v>
      </c>
      <c r="B1770" s="269">
        <v>88.876</v>
      </c>
      <c r="C1770" s="270">
        <v>0</v>
      </c>
      <c r="D1770" s="269">
        <f t="shared" si="154"/>
        <v>17.7752</v>
      </c>
      <c r="E1770" s="269">
        <v>83.6922222222222</v>
      </c>
      <c r="F1770" s="271">
        <v>0</v>
      </c>
      <c r="G1770" s="269">
        <f t="shared" si="155"/>
        <v>41.8461111111111</v>
      </c>
      <c r="H1770" s="269">
        <v>90.135</v>
      </c>
      <c r="I1770" s="270">
        <v>0</v>
      </c>
      <c r="J1770" s="282">
        <f t="shared" si="156"/>
        <v>13.52025</v>
      </c>
      <c r="K1770" s="283">
        <v>80</v>
      </c>
      <c r="L1770" s="270">
        <v>0</v>
      </c>
      <c r="M1770" s="269">
        <f t="shared" si="157"/>
        <v>12</v>
      </c>
      <c r="N1770" s="284">
        <f t="shared" si="158"/>
        <v>85.1415611111111</v>
      </c>
      <c r="O1770" s="27"/>
      <c r="P1770" s="31"/>
      <c r="Q1770" s="31"/>
      <c r="R1770" s="31"/>
      <c r="S1770" s="31"/>
    </row>
    <row r="1771" spans="1:19">
      <c r="A1771" s="4" t="s">
        <v>1514</v>
      </c>
      <c r="B1771" s="269">
        <v>91.594</v>
      </c>
      <c r="C1771" s="270">
        <v>3</v>
      </c>
      <c r="D1771" s="269">
        <f t="shared" si="154"/>
        <v>18.9188</v>
      </c>
      <c r="E1771" s="269">
        <v>84.8122222222222</v>
      </c>
      <c r="F1771" s="271">
        <v>0</v>
      </c>
      <c r="G1771" s="269">
        <f t="shared" si="155"/>
        <v>42.4061111111111</v>
      </c>
      <c r="H1771" s="269">
        <v>91.6103333333333</v>
      </c>
      <c r="I1771" s="270">
        <v>4</v>
      </c>
      <c r="J1771" s="282">
        <f t="shared" si="156"/>
        <v>14.34155</v>
      </c>
      <c r="K1771" s="283">
        <v>80</v>
      </c>
      <c r="L1771" s="270">
        <v>12.5</v>
      </c>
      <c r="M1771" s="269">
        <f t="shared" si="157"/>
        <v>13.875</v>
      </c>
      <c r="N1771" s="284">
        <f t="shared" si="158"/>
        <v>89.5414611111111</v>
      </c>
      <c r="O1771" s="27"/>
      <c r="P1771" s="31"/>
      <c r="Q1771" s="31"/>
      <c r="R1771" s="31"/>
      <c r="S1771" s="31"/>
    </row>
    <row r="1772" spans="1:19">
      <c r="A1772" s="9" t="s">
        <v>1515</v>
      </c>
      <c r="B1772" s="269">
        <v>85.046</v>
      </c>
      <c r="C1772" s="270">
        <v>0</v>
      </c>
      <c r="D1772" s="269">
        <f t="shared" si="154"/>
        <v>17.0092</v>
      </c>
      <c r="E1772" s="269">
        <v>83.5405555555556</v>
      </c>
      <c r="F1772" s="271">
        <v>0</v>
      </c>
      <c r="G1772" s="269">
        <f t="shared" si="155"/>
        <v>41.7702777777778</v>
      </c>
      <c r="H1772" s="269">
        <v>90.0593333333333</v>
      </c>
      <c r="I1772" s="270">
        <v>0</v>
      </c>
      <c r="J1772" s="282">
        <f t="shared" si="156"/>
        <v>13.5089</v>
      </c>
      <c r="K1772" s="283">
        <v>80</v>
      </c>
      <c r="L1772" s="270">
        <v>0</v>
      </c>
      <c r="M1772" s="269">
        <f t="shared" si="157"/>
        <v>12</v>
      </c>
      <c r="N1772" s="284">
        <f t="shared" si="158"/>
        <v>84.2883777777778</v>
      </c>
      <c r="O1772" s="27"/>
      <c r="P1772" s="31"/>
      <c r="Q1772" s="31"/>
      <c r="R1772" s="31"/>
      <c r="S1772" s="31"/>
    </row>
    <row r="1773" spans="1:19">
      <c r="A1773" s="4" t="s">
        <v>1516</v>
      </c>
      <c r="B1773" s="269">
        <v>85.406</v>
      </c>
      <c r="C1773" s="270">
        <v>0</v>
      </c>
      <c r="D1773" s="269">
        <f t="shared" si="154"/>
        <v>17.0812</v>
      </c>
      <c r="E1773" s="269">
        <v>80.8938888888889</v>
      </c>
      <c r="F1773" s="271">
        <v>0</v>
      </c>
      <c r="G1773" s="269">
        <f t="shared" si="155"/>
        <v>40.4469444444444</v>
      </c>
      <c r="H1773" s="269">
        <v>90.5853333333333</v>
      </c>
      <c r="I1773" s="270">
        <v>0</v>
      </c>
      <c r="J1773" s="282">
        <f t="shared" si="156"/>
        <v>13.5878</v>
      </c>
      <c r="K1773" s="283">
        <v>80</v>
      </c>
      <c r="L1773" s="270">
        <v>0</v>
      </c>
      <c r="M1773" s="269">
        <f t="shared" si="157"/>
        <v>12</v>
      </c>
      <c r="N1773" s="284">
        <f t="shared" si="158"/>
        <v>83.1159444444444</v>
      </c>
      <c r="O1773" s="27"/>
      <c r="P1773" s="31"/>
      <c r="Q1773" s="31"/>
      <c r="R1773" s="31"/>
      <c r="S1773" s="31"/>
    </row>
    <row r="1774" spans="1:19">
      <c r="A1774" s="9" t="s">
        <v>1517</v>
      </c>
      <c r="B1774" s="269">
        <v>90.188</v>
      </c>
      <c r="C1774" s="270">
        <v>0</v>
      </c>
      <c r="D1774" s="269">
        <f t="shared" si="154"/>
        <v>18.0376</v>
      </c>
      <c r="E1774" s="269">
        <v>85.9994444444444</v>
      </c>
      <c r="F1774" s="271">
        <v>0</v>
      </c>
      <c r="G1774" s="269">
        <f t="shared" si="155"/>
        <v>42.9997222222222</v>
      </c>
      <c r="H1774" s="269">
        <v>93.8933333333333</v>
      </c>
      <c r="I1774" s="270">
        <v>0</v>
      </c>
      <c r="J1774" s="282">
        <f t="shared" si="156"/>
        <v>14.084</v>
      </c>
      <c r="K1774" s="283">
        <v>80</v>
      </c>
      <c r="L1774" s="270">
        <v>0</v>
      </c>
      <c r="M1774" s="269">
        <f t="shared" si="157"/>
        <v>12</v>
      </c>
      <c r="N1774" s="284">
        <f t="shared" si="158"/>
        <v>87.1213222222222</v>
      </c>
      <c r="O1774" s="27"/>
      <c r="P1774" s="31"/>
      <c r="Q1774" s="31"/>
      <c r="R1774" s="31"/>
      <c r="S1774" s="31"/>
    </row>
    <row r="1775" spans="1:19">
      <c r="A1775" s="4" t="s">
        <v>1518</v>
      </c>
      <c r="B1775" s="269">
        <v>87.742</v>
      </c>
      <c r="C1775" s="270">
        <v>0</v>
      </c>
      <c r="D1775" s="269">
        <f t="shared" si="154"/>
        <v>17.5484</v>
      </c>
      <c r="E1775" s="269">
        <v>84.35</v>
      </c>
      <c r="F1775" s="271">
        <v>0</v>
      </c>
      <c r="G1775" s="269">
        <f t="shared" si="155"/>
        <v>42.175</v>
      </c>
      <c r="H1775" s="269">
        <v>91.4726666666667</v>
      </c>
      <c r="I1775" s="270">
        <v>0</v>
      </c>
      <c r="J1775" s="282">
        <f t="shared" si="156"/>
        <v>13.7209</v>
      </c>
      <c r="K1775" s="283">
        <v>80</v>
      </c>
      <c r="L1775" s="270">
        <v>0</v>
      </c>
      <c r="M1775" s="269">
        <f t="shared" si="157"/>
        <v>12</v>
      </c>
      <c r="N1775" s="284">
        <f t="shared" si="158"/>
        <v>85.4443</v>
      </c>
      <c r="O1775" s="27"/>
      <c r="P1775" s="31"/>
      <c r="Q1775" s="31"/>
      <c r="R1775" s="31"/>
      <c r="S1775" s="31"/>
    </row>
    <row r="1776" spans="1:19">
      <c r="A1776" s="9" t="s">
        <v>1519</v>
      </c>
      <c r="B1776" s="269">
        <v>85.742</v>
      </c>
      <c r="C1776" s="270">
        <v>0</v>
      </c>
      <c r="D1776" s="269">
        <f t="shared" si="154"/>
        <v>17.1484</v>
      </c>
      <c r="E1776" s="269">
        <v>85.4194444444445</v>
      </c>
      <c r="F1776" s="271">
        <v>0</v>
      </c>
      <c r="G1776" s="269">
        <f t="shared" si="155"/>
        <v>42.7097222222222</v>
      </c>
      <c r="H1776" s="269">
        <v>90.117</v>
      </c>
      <c r="I1776" s="270">
        <v>0</v>
      </c>
      <c r="J1776" s="282">
        <f t="shared" si="156"/>
        <v>13.51755</v>
      </c>
      <c r="K1776" s="283">
        <v>80</v>
      </c>
      <c r="L1776" s="270">
        <v>0</v>
      </c>
      <c r="M1776" s="269">
        <f t="shared" si="157"/>
        <v>12</v>
      </c>
      <c r="N1776" s="284">
        <f t="shared" si="158"/>
        <v>85.3756722222222</v>
      </c>
      <c r="O1776" s="27"/>
      <c r="P1776" s="31"/>
      <c r="Q1776" s="31"/>
      <c r="R1776" s="31"/>
      <c r="S1776" s="31"/>
    </row>
    <row r="1777" spans="1:19">
      <c r="A1777" s="4" t="s">
        <v>1520</v>
      </c>
      <c r="B1777" s="269">
        <v>97.078</v>
      </c>
      <c r="C1777" s="270">
        <v>4</v>
      </c>
      <c r="D1777" s="269">
        <f t="shared" si="154"/>
        <v>20.2156</v>
      </c>
      <c r="E1777" s="269">
        <v>87.585</v>
      </c>
      <c r="F1777" s="271">
        <v>0</v>
      </c>
      <c r="G1777" s="269">
        <f t="shared" si="155"/>
        <v>43.7925</v>
      </c>
      <c r="H1777" s="269">
        <v>89.5693333333333</v>
      </c>
      <c r="I1777" s="270">
        <v>4</v>
      </c>
      <c r="J1777" s="282">
        <f t="shared" si="156"/>
        <v>14.0354</v>
      </c>
      <c r="K1777" s="283">
        <v>80</v>
      </c>
      <c r="L1777" s="270">
        <v>29</v>
      </c>
      <c r="M1777" s="269">
        <f t="shared" si="157"/>
        <v>16.35</v>
      </c>
      <c r="N1777" s="284">
        <f t="shared" si="158"/>
        <v>94.3935</v>
      </c>
      <c r="O1777" s="27"/>
      <c r="P1777" s="31"/>
      <c r="Q1777" s="31"/>
      <c r="R1777" s="31"/>
      <c r="S1777" s="31"/>
    </row>
    <row r="1778" spans="1:19">
      <c r="A1778" s="9" t="s">
        <v>1521</v>
      </c>
      <c r="B1778" s="269">
        <v>94.948</v>
      </c>
      <c r="C1778" s="270">
        <v>3</v>
      </c>
      <c r="D1778" s="269">
        <f t="shared" si="154"/>
        <v>19.5896</v>
      </c>
      <c r="E1778" s="269">
        <v>88.5333333333333</v>
      </c>
      <c r="F1778" s="271">
        <v>0</v>
      </c>
      <c r="G1778" s="269">
        <f t="shared" si="155"/>
        <v>44.2666666666667</v>
      </c>
      <c r="H1778" s="269">
        <v>89.669</v>
      </c>
      <c r="I1778" s="270">
        <v>4</v>
      </c>
      <c r="J1778" s="282">
        <f t="shared" si="156"/>
        <v>14.05035</v>
      </c>
      <c r="K1778" s="283">
        <v>80</v>
      </c>
      <c r="L1778" s="270">
        <v>54.5</v>
      </c>
      <c r="M1778" s="269">
        <f t="shared" si="157"/>
        <v>20.175</v>
      </c>
      <c r="N1778" s="284">
        <f t="shared" si="158"/>
        <v>98.0816166666666</v>
      </c>
      <c r="O1778" s="27"/>
      <c r="P1778" s="31"/>
      <c r="Q1778" s="31"/>
      <c r="R1778" s="31"/>
      <c r="S1778" s="31"/>
    </row>
    <row r="1779" spans="1:19">
      <c r="A1779" s="4" t="s">
        <v>1522</v>
      </c>
      <c r="B1779" s="269">
        <v>95.288</v>
      </c>
      <c r="C1779" s="270">
        <v>4</v>
      </c>
      <c r="D1779" s="269">
        <f t="shared" si="154"/>
        <v>19.8576</v>
      </c>
      <c r="E1779" s="269">
        <v>90.255</v>
      </c>
      <c r="F1779" s="271">
        <v>0</v>
      </c>
      <c r="G1779" s="269">
        <f t="shared" si="155"/>
        <v>45.1275</v>
      </c>
      <c r="H1779" s="269">
        <v>93.3036666666667</v>
      </c>
      <c r="I1779" s="270">
        <v>4</v>
      </c>
      <c r="J1779" s="282">
        <f t="shared" si="156"/>
        <v>14.59555</v>
      </c>
      <c r="K1779" s="283">
        <v>80</v>
      </c>
      <c r="L1779" s="270">
        <v>13</v>
      </c>
      <c r="M1779" s="269">
        <f t="shared" si="157"/>
        <v>13.95</v>
      </c>
      <c r="N1779" s="284">
        <f t="shared" si="158"/>
        <v>93.53065</v>
      </c>
      <c r="O1779" s="27"/>
      <c r="P1779" s="31"/>
      <c r="Q1779" s="31"/>
      <c r="R1779" s="31"/>
      <c r="S1779" s="31"/>
    </row>
    <row r="1780" spans="1:19">
      <c r="A1780" s="9" t="s">
        <v>1523</v>
      </c>
      <c r="B1780" s="269">
        <v>96.426</v>
      </c>
      <c r="C1780" s="270">
        <v>7</v>
      </c>
      <c r="D1780" s="269">
        <f t="shared" si="154"/>
        <v>20.6852</v>
      </c>
      <c r="E1780" s="269">
        <v>91.7927777777778</v>
      </c>
      <c r="F1780" s="271">
        <v>0</v>
      </c>
      <c r="G1780" s="269">
        <f t="shared" si="155"/>
        <v>45.8963888888889</v>
      </c>
      <c r="H1780" s="269">
        <v>91.3873333333333</v>
      </c>
      <c r="I1780" s="270">
        <v>4</v>
      </c>
      <c r="J1780" s="282">
        <f t="shared" si="156"/>
        <v>14.3081</v>
      </c>
      <c r="K1780" s="283">
        <v>80</v>
      </c>
      <c r="L1780" s="270">
        <v>50</v>
      </c>
      <c r="M1780" s="269">
        <f t="shared" si="157"/>
        <v>19.5</v>
      </c>
      <c r="N1780" s="284">
        <f t="shared" si="158"/>
        <v>100.389688888889</v>
      </c>
      <c r="O1780" s="27"/>
      <c r="P1780" s="31"/>
      <c r="Q1780" s="31"/>
      <c r="R1780" s="31"/>
      <c r="S1780" s="31"/>
    </row>
    <row r="1781" spans="1:19">
      <c r="A1781" s="4" t="s">
        <v>1524</v>
      </c>
      <c r="B1781" s="269">
        <v>86.658</v>
      </c>
      <c r="C1781" s="270">
        <v>0</v>
      </c>
      <c r="D1781" s="269">
        <f t="shared" si="154"/>
        <v>17.3316</v>
      </c>
      <c r="E1781" s="269">
        <v>83.9561111111111</v>
      </c>
      <c r="F1781" s="271">
        <v>0</v>
      </c>
      <c r="G1781" s="269">
        <f t="shared" si="155"/>
        <v>41.9780555555555</v>
      </c>
      <c r="H1781" s="269">
        <v>88.8303333333333</v>
      </c>
      <c r="I1781" s="270">
        <v>0</v>
      </c>
      <c r="J1781" s="282">
        <f t="shared" si="156"/>
        <v>13.32455</v>
      </c>
      <c r="K1781" s="283">
        <v>80</v>
      </c>
      <c r="L1781" s="270">
        <v>0</v>
      </c>
      <c r="M1781" s="269">
        <f t="shared" si="157"/>
        <v>12</v>
      </c>
      <c r="N1781" s="284">
        <f t="shared" si="158"/>
        <v>84.6342055555556</v>
      </c>
      <c r="O1781" s="27"/>
      <c r="P1781" s="31"/>
      <c r="Q1781" s="31"/>
      <c r="R1781" s="31"/>
      <c r="S1781" s="31"/>
    </row>
    <row r="1782" spans="1:19">
      <c r="A1782" s="9" t="s">
        <v>1525</v>
      </c>
      <c r="B1782" s="269">
        <v>91.676</v>
      </c>
      <c r="C1782" s="270">
        <v>0</v>
      </c>
      <c r="D1782" s="269">
        <f t="shared" si="154"/>
        <v>18.3352</v>
      </c>
      <c r="E1782" s="269">
        <v>86.3261111111111</v>
      </c>
      <c r="F1782" s="271">
        <v>0</v>
      </c>
      <c r="G1782" s="269">
        <f t="shared" si="155"/>
        <v>43.1630555555556</v>
      </c>
      <c r="H1782" s="269">
        <v>89.962</v>
      </c>
      <c r="I1782" s="270">
        <v>0</v>
      </c>
      <c r="J1782" s="282">
        <f t="shared" si="156"/>
        <v>13.4943</v>
      </c>
      <c r="K1782" s="283">
        <v>80</v>
      </c>
      <c r="L1782" s="270">
        <v>0</v>
      </c>
      <c r="M1782" s="269">
        <f t="shared" si="157"/>
        <v>12</v>
      </c>
      <c r="N1782" s="284">
        <f t="shared" si="158"/>
        <v>86.9925555555556</v>
      </c>
      <c r="O1782" s="27"/>
      <c r="P1782" s="31"/>
      <c r="Q1782" s="31"/>
      <c r="R1782" s="31"/>
      <c r="S1782" s="31"/>
    </row>
    <row r="1783" spans="1:19">
      <c r="A1783" s="4" t="s">
        <v>1526</v>
      </c>
      <c r="B1783" s="269">
        <v>91.196</v>
      </c>
      <c r="C1783" s="270">
        <v>3</v>
      </c>
      <c r="D1783" s="269">
        <f t="shared" si="154"/>
        <v>18.8392</v>
      </c>
      <c r="E1783" s="269">
        <v>85.7211111111111</v>
      </c>
      <c r="F1783" s="271">
        <v>0</v>
      </c>
      <c r="G1783" s="269">
        <f t="shared" si="155"/>
        <v>42.8605555555555</v>
      </c>
      <c r="H1783" s="269">
        <v>91.1353333333333</v>
      </c>
      <c r="I1783" s="270">
        <v>4</v>
      </c>
      <c r="J1783" s="282">
        <f t="shared" si="156"/>
        <v>14.2703</v>
      </c>
      <c r="K1783" s="283">
        <v>80</v>
      </c>
      <c r="L1783" s="270">
        <v>31</v>
      </c>
      <c r="M1783" s="269">
        <f t="shared" si="157"/>
        <v>16.65</v>
      </c>
      <c r="N1783" s="284">
        <f t="shared" si="158"/>
        <v>92.6200555555556</v>
      </c>
      <c r="O1783" s="27"/>
      <c r="P1783" s="31"/>
      <c r="Q1783" s="31"/>
      <c r="R1783" s="31"/>
      <c r="S1783" s="31"/>
    </row>
    <row r="1784" spans="1:19">
      <c r="A1784" s="9" t="s">
        <v>1527</v>
      </c>
      <c r="B1784" s="269">
        <v>95.152</v>
      </c>
      <c r="C1784" s="270">
        <v>0</v>
      </c>
      <c r="D1784" s="269">
        <f t="shared" si="154"/>
        <v>19.0304</v>
      </c>
      <c r="E1784" s="269">
        <v>86.1511111111111</v>
      </c>
      <c r="F1784" s="271">
        <v>0</v>
      </c>
      <c r="G1784" s="269">
        <f t="shared" si="155"/>
        <v>43.0755555555556</v>
      </c>
      <c r="H1784" s="269">
        <v>92.2966666666667</v>
      </c>
      <c r="I1784" s="270">
        <v>4</v>
      </c>
      <c r="J1784" s="282">
        <f t="shared" si="156"/>
        <v>14.4445</v>
      </c>
      <c r="K1784" s="283">
        <v>80</v>
      </c>
      <c r="L1784" s="270">
        <v>26.5</v>
      </c>
      <c r="M1784" s="269">
        <f t="shared" si="157"/>
        <v>15.975</v>
      </c>
      <c r="N1784" s="284">
        <f t="shared" si="158"/>
        <v>92.5254555555556</v>
      </c>
      <c r="O1784" s="27"/>
      <c r="P1784" s="31"/>
      <c r="Q1784" s="31"/>
      <c r="R1784" s="31"/>
      <c r="S1784" s="31"/>
    </row>
    <row r="1785" spans="1:19">
      <c r="A1785" s="4" t="s">
        <v>1528</v>
      </c>
      <c r="B1785" s="269">
        <v>90.106</v>
      </c>
      <c r="C1785" s="270">
        <v>0</v>
      </c>
      <c r="D1785" s="269">
        <f t="shared" si="154"/>
        <v>18.0212</v>
      </c>
      <c r="E1785" s="269">
        <v>84.3061111111111</v>
      </c>
      <c r="F1785" s="271">
        <v>0</v>
      </c>
      <c r="G1785" s="269">
        <f t="shared" si="155"/>
        <v>42.1530555555555</v>
      </c>
      <c r="H1785" s="269">
        <v>93.3906666666667</v>
      </c>
      <c r="I1785" s="270">
        <v>4</v>
      </c>
      <c r="J1785" s="282">
        <f t="shared" si="156"/>
        <v>14.6086</v>
      </c>
      <c r="K1785" s="283">
        <v>80</v>
      </c>
      <c r="L1785" s="270">
        <v>26</v>
      </c>
      <c r="M1785" s="269">
        <f t="shared" si="157"/>
        <v>15.9</v>
      </c>
      <c r="N1785" s="284">
        <f t="shared" si="158"/>
        <v>90.6828555555556</v>
      </c>
      <c r="O1785" s="27"/>
      <c r="P1785" s="31"/>
      <c r="Q1785" s="31"/>
      <c r="R1785" s="31"/>
      <c r="S1785" s="31"/>
    </row>
    <row r="1786" spans="1:19">
      <c r="A1786" s="9" t="s">
        <v>1529</v>
      </c>
      <c r="B1786" s="282">
        <v>90.118</v>
      </c>
      <c r="C1786" s="270">
        <v>0</v>
      </c>
      <c r="D1786" s="269">
        <f t="shared" si="154"/>
        <v>18.0236</v>
      </c>
      <c r="E1786" s="269">
        <v>82.4611111111111</v>
      </c>
      <c r="F1786" s="271">
        <v>0</v>
      </c>
      <c r="G1786" s="269">
        <f t="shared" si="155"/>
        <v>41.2305555555555</v>
      </c>
      <c r="H1786" s="269">
        <v>94.4846666666667</v>
      </c>
      <c r="I1786" s="270">
        <v>0</v>
      </c>
      <c r="J1786" s="282">
        <f t="shared" si="156"/>
        <v>14.1727</v>
      </c>
      <c r="K1786" s="283">
        <v>80</v>
      </c>
      <c r="L1786" s="270">
        <v>0</v>
      </c>
      <c r="M1786" s="269">
        <f t="shared" si="157"/>
        <v>12</v>
      </c>
      <c r="N1786" s="284">
        <f t="shared" si="158"/>
        <v>85.4268555555555</v>
      </c>
      <c r="O1786" s="27"/>
      <c r="P1786" s="31"/>
      <c r="Q1786" s="31"/>
      <c r="R1786" s="31"/>
      <c r="S1786" s="31"/>
    </row>
    <row r="1787" spans="1:19">
      <c r="A1787" s="50"/>
      <c r="B1787" s="50"/>
      <c r="C1787" s="50"/>
      <c r="D1787" s="50"/>
      <c r="E1787" s="50"/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  <c r="P1787" s="50"/>
      <c r="Q1787" s="50"/>
      <c r="R1787" s="50"/>
      <c r="S1787" s="50"/>
    </row>
    <row r="1788" spans="1:19">
      <c r="A1788" s="50"/>
      <c r="B1788" s="50"/>
      <c r="C1788" s="50"/>
      <c r="D1788" s="50"/>
      <c r="E1788" s="50"/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  <c r="P1788" s="50"/>
      <c r="Q1788" s="50"/>
      <c r="R1788" s="50"/>
      <c r="S1788" s="50"/>
    </row>
    <row r="1789" spans="1:19">
      <c r="A1789" s="15" t="s">
        <v>0</v>
      </c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</row>
    <row r="1790" spans="1:19">
      <c r="A1790" s="286" t="s">
        <v>1530</v>
      </c>
      <c r="B1790" s="64"/>
      <c r="C1790" s="64"/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64"/>
      <c r="Q1790" s="64"/>
      <c r="R1790" s="64"/>
      <c r="S1790" s="64"/>
    </row>
    <row r="1791" spans="1:19">
      <c r="A1791" s="15" t="s">
        <v>2</v>
      </c>
      <c r="B1791" s="23" t="s">
        <v>3</v>
      </c>
      <c r="C1791" s="23"/>
      <c r="D1791" s="23"/>
      <c r="E1791" s="23" t="s">
        <v>4</v>
      </c>
      <c r="F1791" s="23"/>
      <c r="G1791" s="23"/>
      <c r="H1791" s="23" t="s">
        <v>5</v>
      </c>
      <c r="I1791" s="23"/>
      <c r="J1791" s="23"/>
      <c r="K1791" s="23" t="s">
        <v>6</v>
      </c>
      <c r="L1791" s="23"/>
      <c r="M1791" s="23"/>
      <c r="N1791" s="23" t="s">
        <v>7</v>
      </c>
      <c r="O1791" s="23" t="s">
        <v>8</v>
      </c>
      <c r="P1791" s="175" t="s">
        <v>203</v>
      </c>
      <c r="Q1791" s="87"/>
      <c r="R1791" s="87"/>
      <c r="S1791" s="31"/>
    </row>
    <row r="1792" spans="1:19">
      <c r="A1792" s="15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176"/>
      <c r="Q1792" s="87"/>
      <c r="R1792" s="87"/>
      <c r="S1792" s="31"/>
    </row>
    <row r="1793" spans="1:19">
      <c r="A1793" s="15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176"/>
      <c r="Q1793" s="87"/>
      <c r="R1793" s="87"/>
      <c r="S1793" s="31"/>
    </row>
    <row r="1794" spans="1:19">
      <c r="A1794" s="15"/>
      <c r="B1794" s="64" t="s">
        <v>12</v>
      </c>
      <c r="C1794" s="64" t="s">
        <v>13</v>
      </c>
      <c r="D1794" s="28">
        <v>0.2</v>
      </c>
      <c r="E1794" s="64" t="s">
        <v>14</v>
      </c>
      <c r="F1794" s="23" t="s">
        <v>15</v>
      </c>
      <c r="G1794" s="28">
        <v>0.5</v>
      </c>
      <c r="H1794" s="64" t="s">
        <v>12</v>
      </c>
      <c r="I1794" s="64" t="s">
        <v>13</v>
      </c>
      <c r="J1794" s="28">
        <v>0.15</v>
      </c>
      <c r="K1794" s="64" t="s">
        <v>12</v>
      </c>
      <c r="L1794" s="64" t="s">
        <v>13</v>
      </c>
      <c r="M1794" s="28">
        <v>0.15</v>
      </c>
      <c r="N1794" s="23"/>
      <c r="O1794" s="23"/>
      <c r="P1794" s="176"/>
      <c r="Q1794" s="87"/>
      <c r="R1794" s="87"/>
      <c r="S1794" s="31"/>
    </row>
    <row r="1795" spans="1:19">
      <c r="A1795" s="15"/>
      <c r="B1795" s="64"/>
      <c r="C1795" s="64"/>
      <c r="D1795" s="28"/>
      <c r="E1795" s="64"/>
      <c r="F1795" s="23" t="s">
        <v>9</v>
      </c>
      <c r="G1795" s="28"/>
      <c r="H1795" s="64"/>
      <c r="I1795" s="64"/>
      <c r="J1795" s="28"/>
      <c r="K1795" s="64"/>
      <c r="L1795" s="64"/>
      <c r="M1795" s="28"/>
      <c r="N1795" s="23"/>
      <c r="O1795" s="23"/>
      <c r="P1795" s="176"/>
      <c r="Q1795" s="87"/>
      <c r="R1795" s="87"/>
      <c r="S1795" s="31"/>
    </row>
    <row r="1796" spans="1:19">
      <c r="A1796" s="15"/>
      <c r="B1796" s="23">
        <v>80</v>
      </c>
      <c r="C1796" s="64" t="s">
        <v>18</v>
      </c>
      <c r="D1796" s="64" t="s">
        <v>19</v>
      </c>
      <c r="E1796" s="64" t="s">
        <v>20</v>
      </c>
      <c r="F1796" s="64" t="s">
        <v>18</v>
      </c>
      <c r="G1796" s="64" t="s">
        <v>19</v>
      </c>
      <c r="H1796" s="64" t="s">
        <v>20</v>
      </c>
      <c r="I1796" s="64" t="s">
        <v>18</v>
      </c>
      <c r="J1796" s="64" t="s">
        <v>19</v>
      </c>
      <c r="K1796" s="23">
        <v>80</v>
      </c>
      <c r="L1796" s="64" t="s">
        <v>21</v>
      </c>
      <c r="M1796" s="64" t="s">
        <v>19</v>
      </c>
      <c r="N1796" s="23"/>
      <c r="O1796" s="23"/>
      <c r="P1796" s="176"/>
      <c r="Q1796" s="87"/>
      <c r="R1796" s="87"/>
      <c r="S1796" s="31"/>
    </row>
    <row r="1797" spans="1:19">
      <c r="A1797" s="15"/>
      <c r="B1797" s="23" t="s">
        <v>10</v>
      </c>
      <c r="C1797" s="64"/>
      <c r="D1797" s="64"/>
      <c r="E1797" s="64"/>
      <c r="F1797" s="64"/>
      <c r="G1797" s="64"/>
      <c r="H1797" s="64"/>
      <c r="I1797" s="64"/>
      <c r="J1797" s="64"/>
      <c r="K1797" s="23" t="s">
        <v>10</v>
      </c>
      <c r="L1797" s="64"/>
      <c r="M1797" s="64"/>
      <c r="N1797" s="23"/>
      <c r="O1797" s="23"/>
      <c r="P1797" s="177"/>
      <c r="Q1797" s="87"/>
      <c r="R1797" s="87"/>
      <c r="S1797" s="31"/>
    </row>
    <row r="1798" spans="1:19">
      <c r="A1798" s="287">
        <v>202202040101</v>
      </c>
      <c r="B1798" s="172">
        <v>89.852</v>
      </c>
      <c r="C1798" s="216"/>
      <c r="D1798" s="193">
        <v>17.97</v>
      </c>
      <c r="E1798" s="288">
        <v>87.1</v>
      </c>
      <c r="F1798" s="193"/>
      <c r="G1798" s="193">
        <v>43.55</v>
      </c>
      <c r="H1798" s="193">
        <v>85.67666667</v>
      </c>
      <c r="I1798" s="193"/>
      <c r="J1798" s="193">
        <v>12.852</v>
      </c>
      <c r="K1798" s="216">
        <v>80</v>
      </c>
      <c r="L1798" s="193"/>
      <c r="M1798" s="193">
        <v>12</v>
      </c>
      <c r="N1798" s="173">
        <v>86.37</v>
      </c>
      <c r="O1798" s="216">
        <v>10</v>
      </c>
      <c r="P1798" s="161"/>
      <c r="Q1798" s="87"/>
      <c r="R1798" s="87"/>
      <c r="S1798" s="31"/>
    </row>
    <row r="1799" spans="1:19">
      <c r="A1799" s="287">
        <v>202202040101</v>
      </c>
      <c r="B1799" s="289">
        <v>87.336</v>
      </c>
      <c r="C1799" s="216"/>
      <c r="D1799" s="290">
        <v>17.468</v>
      </c>
      <c r="E1799" s="288">
        <v>88.125</v>
      </c>
      <c r="F1799" s="290"/>
      <c r="G1799" s="290">
        <v>44.065</v>
      </c>
      <c r="H1799" s="131">
        <v>78.6165</v>
      </c>
      <c r="I1799" s="216"/>
      <c r="J1799" s="290">
        <v>11.793</v>
      </c>
      <c r="K1799" s="216">
        <v>80</v>
      </c>
      <c r="L1799" s="216"/>
      <c r="M1799" s="290">
        <v>12</v>
      </c>
      <c r="N1799" s="173">
        <v>85.33</v>
      </c>
      <c r="O1799" s="216">
        <v>12</v>
      </c>
      <c r="P1799" s="159"/>
      <c r="Q1799" s="87"/>
      <c r="R1799" s="87"/>
      <c r="S1799" s="31"/>
    </row>
    <row r="1800" spans="1:19">
      <c r="A1800" s="287">
        <v>202202040101</v>
      </c>
      <c r="B1800" s="289">
        <v>86.686</v>
      </c>
      <c r="C1800" s="216">
        <v>3</v>
      </c>
      <c r="D1800" s="290">
        <v>17.938</v>
      </c>
      <c r="E1800" s="288">
        <v>92.29</v>
      </c>
      <c r="F1800" s="216"/>
      <c r="G1800" s="290">
        <v>46.13</v>
      </c>
      <c r="H1800" s="131">
        <v>95.988</v>
      </c>
      <c r="I1800" s="216">
        <v>9</v>
      </c>
      <c r="J1800" s="290">
        <v>15.37485</v>
      </c>
      <c r="K1800" s="216">
        <v>80</v>
      </c>
      <c r="L1800" s="216">
        <v>11</v>
      </c>
      <c r="M1800" s="290">
        <v>14.85</v>
      </c>
      <c r="N1800" s="173">
        <v>93.09</v>
      </c>
      <c r="O1800" s="216">
        <v>1</v>
      </c>
      <c r="P1800" s="159"/>
      <c r="Q1800" s="87"/>
      <c r="R1800" s="87"/>
      <c r="S1800" s="31"/>
    </row>
    <row r="1801" spans="1:19">
      <c r="A1801" s="287">
        <v>202202040101</v>
      </c>
      <c r="B1801" s="289">
        <v>88.958</v>
      </c>
      <c r="C1801" s="216"/>
      <c r="D1801" s="290">
        <v>17.792</v>
      </c>
      <c r="E1801" s="288">
        <v>91.235</v>
      </c>
      <c r="F1801" s="216">
        <v>5</v>
      </c>
      <c r="G1801" s="290">
        <v>48.12</v>
      </c>
      <c r="H1801" s="131">
        <v>87.782</v>
      </c>
      <c r="I1801" s="216"/>
      <c r="J1801" s="290">
        <v>13.167</v>
      </c>
      <c r="K1801" s="216">
        <v>80</v>
      </c>
      <c r="L1801" s="216">
        <v>8</v>
      </c>
      <c r="M1801" s="290">
        <v>13.2</v>
      </c>
      <c r="N1801" s="173">
        <v>92.28</v>
      </c>
      <c r="O1801" s="216">
        <v>2</v>
      </c>
      <c r="P1801" s="159"/>
      <c r="Q1801" s="87"/>
      <c r="R1801" s="87"/>
      <c r="S1801" s="31"/>
    </row>
    <row r="1802" spans="1:19">
      <c r="A1802" s="287">
        <v>202202040101</v>
      </c>
      <c r="B1802" s="289">
        <v>80.474</v>
      </c>
      <c r="C1802" s="216">
        <v>3</v>
      </c>
      <c r="D1802" s="290">
        <v>16.694</v>
      </c>
      <c r="E1802" s="288">
        <v>85.1</v>
      </c>
      <c r="F1802" s="216"/>
      <c r="G1802" s="290">
        <v>42.55</v>
      </c>
      <c r="H1802" s="131">
        <v>77.91333333</v>
      </c>
      <c r="I1802" s="216"/>
      <c r="J1802" s="290">
        <v>11.6865</v>
      </c>
      <c r="K1802" s="216">
        <v>80</v>
      </c>
      <c r="L1802" s="216">
        <v>4</v>
      </c>
      <c r="M1802" s="290">
        <v>12.6</v>
      </c>
      <c r="N1802" s="173">
        <v>83.53</v>
      </c>
      <c r="O1802" s="216">
        <v>16</v>
      </c>
      <c r="P1802" s="159"/>
      <c r="Q1802" s="87"/>
      <c r="R1802" s="87"/>
      <c r="S1802" s="31"/>
    </row>
    <row r="1803" spans="1:19">
      <c r="A1803" s="287">
        <v>202202040101</v>
      </c>
      <c r="B1803" s="289">
        <v>85.758</v>
      </c>
      <c r="C1803" s="290"/>
      <c r="D1803" s="290">
        <v>17.152</v>
      </c>
      <c r="E1803" s="288">
        <v>87.08</v>
      </c>
      <c r="F1803" s="216"/>
      <c r="G1803" s="290">
        <v>43.54</v>
      </c>
      <c r="H1803" s="131">
        <v>84.6</v>
      </c>
      <c r="I1803" s="216">
        <v>2</v>
      </c>
      <c r="J1803" s="290">
        <v>12.99</v>
      </c>
      <c r="K1803" s="216">
        <v>80</v>
      </c>
      <c r="L1803" s="216">
        <v>7</v>
      </c>
      <c r="M1803" s="290">
        <v>13.05</v>
      </c>
      <c r="N1803" s="173">
        <v>86.73</v>
      </c>
      <c r="O1803" s="216">
        <v>8</v>
      </c>
      <c r="P1803" s="159"/>
      <c r="Q1803" s="87"/>
      <c r="R1803" s="87"/>
      <c r="S1803" s="31"/>
    </row>
    <row r="1804" spans="1:19">
      <c r="A1804" s="287">
        <v>202202040101</v>
      </c>
      <c r="B1804" s="289">
        <v>89.514</v>
      </c>
      <c r="C1804" s="290"/>
      <c r="D1804" s="290">
        <v>17.902</v>
      </c>
      <c r="E1804" s="288">
        <v>88.8</v>
      </c>
      <c r="F1804" s="216"/>
      <c r="G1804" s="290">
        <v>44.4</v>
      </c>
      <c r="H1804" s="131">
        <v>88.35433333</v>
      </c>
      <c r="I1804" s="216"/>
      <c r="J1804" s="290">
        <v>13.2525</v>
      </c>
      <c r="K1804" s="216">
        <v>80</v>
      </c>
      <c r="L1804" s="216"/>
      <c r="M1804" s="290">
        <v>12</v>
      </c>
      <c r="N1804" s="173">
        <v>87.55</v>
      </c>
      <c r="O1804" s="216">
        <v>7</v>
      </c>
      <c r="P1804" s="159"/>
      <c r="Q1804" s="87"/>
      <c r="R1804" s="87"/>
      <c r="S1804" s="31"/>
    </row>
    <row r="1805" spans="1:19">
      <c r="A1805" s="287">
        <v>202202040101</v>
      </c>
      <c r="B1805" s="289">
        <v>86.398</v>
      </c>
      <c r="C1805" s="290"/>
      <c r="D1805" s="290">
        <v>17.28</v>
      </c>
      <c r="E1805" s="288">
        <v>89.545</v>
      </c>
      <c r="F1805" s="216">
        <v>5</v>
      </c>
      <c r="G1805" s="290">
        <v>47.275</v>
      </c>
      <c r="H1805" s="131">
        <v>88.69566667</v>
      </c>
      <c r="I1805" s="216"/>
      <c r="J1805" s="290">
        <v>13.305</v>
      </c>
      <c r="K1805" s="216">
        <v>80</v>
      </c>
      <c r="L1805" s="216">
        <v>6</v>
      </c>
      <c r="M1805" s="290">
        <v>12.9</v>
      </c>
      <c r="N1805" s="173">
        <v>90.77</v>
      </c>
      <c r="O1805" s="216">
        <v>4</v>
      </c>
      <c r="P1805" s="159"/>
      <c r="Q1805" s="87"/>
      <c r="R1805" s="87"/>
      <c r="S1805" s="31"/>
    </row>
    <row r="1806" spans="1:19">
      <c r="A1806" s="287">
        <v>202202040101</v>
      </c>
      <c r="B1806" s="289">
        <v>83.992</v>
      </c>
      <c r="C1806" s="290"/>
      <c r="D1806" s="290">
        <v>16.798</v>
      </c>
      <c r="E1806" s="288">
        <v>85.315</v>
      </c>
      <c r="F1806" s="216"/>
      <c r="G1806" s="290">
        <v>42.66</v>
      </c>
      <c r="H1806" s="131">
        <v>85.63466667</v>
      </c>
      <c r="I1806" s="216"/>
      <c r="J1806" s="290">
        <v>12.8445</v>
      </c>
      <c r="K1806" s="216">
        <v>80</v>
      </c>
      <c r="L1806" s="216"/>
      <c r="M1806" s="290">
        <v>12</v>
      </c>
      <c r="N1806" s="173">
        <v>84.3</v>
      </c>
      <c r="O1806" s="216">
        <v>14</v>
      </c>
      <c r="P1806" s="159"/>
      <c r="Q1806" s="87"/>
      <c r="R1806" s="87"/>
      <c r="S1806" s="31"/>
    </row>
    <row r="1807" spans="1:19">
      <c r="A1807" s="287">
        <v>202202040101</v>
      </c>
      <c r="B1807" s="289">
        <v>84.564</v>
      </c>
      <c r="C1807" s="290"/>
      <c r="D1807" s="290">
        <v>16.912</v>
      </c>
      <c r="E1807" s="288">
        <v>90.05</v>
      </c>
      <c r="F1807" s="290"/>
      <c r="G1807" s="290">
        <v>45.25</v>
      </c>
      <c r="H1807" s="131">
        <v>89.481</v>
      </c>
      <c r="I1807" s="216">
        <v>3</v>
      </c>
      <c r="J1807" s="290">
        <v>13.872</v>
      </c>
      <c r="K1807" s="216">
        <v>80</v>
      </c>
      <c r="L1807" s="216">
        <v>14</v>
      </c>
      <c r="M1807" s="290">
        <v>14.1</v>
      </c>
      <c r="N1807" s="173">
        <v>90.12</v>
      </c>
      <c r="O1807" s="216">
        <v>5</v>
      </c>
      <c r="P1807" s="159"/>
      <c r="Q1807" s="87"/>
      <c r="R1807" s="87"/>
      <c r="S1807" s="31"/>
    </row>
    <row r="1808" spans="1:19">
      <c r="A1808" s="287">
        <v>202202040101</v>
      </c>
      <c r="B1808" s="289">
        <v>70.612</v>
      </c>
      <c r="C1808" s="290"/>
      <c r="D1808" s="290">
        <v>14.12</v>
      </c>
      <c r="E1808" s="288">
        <v>74.545</v>
      </c>
      <c r="F1808" s="290"/>
      <c r="G1808" s="290">
        <v>37.275</v>
      </c>
      <c r="H1808" s="131">
        <v>78.976</v>
      </c>
      <c r="I1808" s="216"/>
      <c r="J1808" s="290">
        <v>11.847</v>
      </c>
      <c r="K1808" s="216">
        <v>80</v>
      </c>
      <c r="L1808" s="216"/>
      <c r="M1808" s="290">
        <v>12</v>
      </c>
      <c r="N1808" s="173">
        <v>75.25</v>
      </c>
      <c r="O1808" s="216">
        <v>24</v>
      </c>
      <c r="P1808" s="159"/>
      <c r="Q1808" s="87"/>
      <c r="R1808" s="87"/>
      <c r="S1808" s="31"/>
    </row>
    <row r="1809" spans="1:19">
      <c r="A1809" s="287">
        <v>202202040101</v>
      </c>
      <c r="B1809" s="289">
        <v>77.852</v>
      </c>
      <c r="C1809" s="290"/>
      <c r="D1809" s="290">
        <v>15.57</v>
      </c>
      <c r="E1809" s="288">
        <v>84.695</v>
      </c>
      <c r="F1809" s="290"/>
      <c r="G1809" s="290">
        <v>42.35</v>
      </c>
      <c r="H1809" s="131">
        <v>86.85366667</v>
      </c>
      <c r="I1809" s="216"/>
      <c r="J1809" s="290">
        <v>13.0275</v>
      </c>
      <c r="K1809" s="216">
        <v>80</v>
      </c>
      <c r="L1809" s="216">
        <v>4</v>
      </c>
      <c r="M1809" s="290">
        <v>12.6</v>
      </c>
      <c r="N1809" s="173">
        <v>83.55</v>
      </c>
      <c r="O1809" s="216">
        <v>15</v>
      </c>
      <c r="P1809" s="159"/>
      <c r="Q1809" s="87"/>
      <c r="R1809" s="87"/>
      <c r="S1809" s="31"/>
    </row>
    <row r="1810" spans="1:19">
      <c r="A1810" s="287">
        <v>202202040101</v>
      </c>
      <c r="B1810" s="289">
        <v>83.594</v>
      </c>
      <c r="C1810" s="290"/>
      <c r="D1810" s="290">
        <v>16.718</v>
      </c>
      <c r="E1810" s="288">
        <v>81.175</v>
      </c>
      <c r="F1810" s="290"/>
      <c r="G1810" s="290">
        <v>40.59</v>
      </c>
      <c r="H1810" s="131">
        <v>81.983</v>
      </c>
      <c r="I1810" s="290"/>
      <c r="J1810" s="290">
        <v>12.297</v>
      </c>
      <c r="K1810" s="216">
        <v>80</v>
      </c>
      <c r="L1810" s="216"/>
      <c r="M1810" s="290">
        <v>12</v>
      </c>
      <c r="N1810" s="173">
        <v>81.61</v>
      </c>
      <c r="O1810" s="216">
        <v>19</v>
      </c>
      <c r="P1810" s="159"/>
      <c r="Q1810" s="87"/>
      <c r="R1810" s="87"/>
      <c r="S1810" s="31"/>
    </row>
    <row r="1811" spans="1:19">
      <c r="A1811" s="287">
        <v>202202040101</v>
      </c>
      <c r="B1811" s="289">
        <v>89.928</v>
      </c>
      <c r="C1811" s="290"/>
      <c r="D1811" s="290">
        <v>17.986</v>
      </c>
      <c r="E1811" s="288">
        <v>88.705</v>
      </c>
      <c r="F1811" s="290"/>
      <c r="G1811" s="290">
        <v>44.355</v>
      </c>
      <c r="H1811" s="131">
        <v>82.112</v>
      </c>
      <c r="I1811" s="290"/>
      <c r="J1811" s="290">
        <v>12.3165</v>
      </c>
      <c r="K1811" s="216">
        <v>80</v>
      </c>
      <c r="L1811" s="216"/>
      <c r="M1811" s="290">
        <v>12</v>
      </c>
      <c r="N1811" s="173">
        <v>86.67</v>
      </c>
      <c r="O1811" s="216">
        <v>9</v>
      </c>
      <c r="P1811" s="159"/>
      <c r="Q1811" s="87"/>
      <c r="R1811" s="87"/>
      <c r="S1811" s="31"/>
    </row>
    <row r="1812" spans="1:19">
      <c r="A1812" s="287">
        <v>202202040101</v>
      </c>
      <c r="B1812" s="289">
        <v>68.674</v>
      </c>
      <c r="C1812" s="290"/>
      <c r="D1812" s="290">
        <v>13.734</v>
      </c>
      <c r="E1812" s="288">
        <v>71.51</v>
      </c>
      <c r="F1812" s="290"/>
      <c r="G1812" s="290">
        <v>35.755</v>
      </c>
      <c r="H1812" s="131">
        <v>73.23</v>
      </c>
      <c r="I1812" s="290"/>
      <c r="J1812" s="290">
        <v>10.9845</v>
      </c>
      <c r="K1812" s="216">
        <v>80</v>
      </c>
      <c r="L1812" s="216"/>
      <c r="M1812" s="290">
        <v>12</v>
      </c>
      <c r="N1812" s="173">
        <v>72.41</v>
      </c>
      <c r="O1812" s="216">
        <v>25</v>
      </c>
      <c r="P1812" s="159"/>
      <c r="Q1812" s="87"/>
      <c r="R1812" s="87"/>
      <c r="S1812" s="31"/>
    </row>
    <row r="1813" spans="1:19">
      <c r="A1813" s="287">
        <v>202202040101</v>
      </c>
      <c r="B1813" s="289">
        <v>86.174</v>
      </c>
      <c r="C1813" s="290"/>
      <c r="D1813" s="290">
        <v>17.234</v>
      </c>
      <c r="E1813" s="288">
        <v>79.465</v>
      </c>
      <c r="F1813" s="290"/>
      <c r="G1813" s="290">
        <v>39.735</v>
      </c>
      <c r="H1813" s="131">
        <v>32.4426667</v>
      </c>
      <c r="I1813" s="290"/>
      <c r="J1813" s="290">
        <v>4.866</v>
      </c>
      <c r="K1813" s="216">
        <v>80</v>
      </c>
      <c r="L1813" s="291"/>
      <c r="M1813" s="290">
        <v>12</v>
      </c>
      <c r="N1813" s="173">
        <v>85.7</v>
      </c>
      <c r="O1813" s="216">
        <v>11</v>
      </c>
      <c r="P1813" s="159"/>
      <c r="Q1813" s="87"/>
      <c r="R1813" s="87"/>
      <c r="S1813" s="31"/>
    </row>
    <row r="1814" spans="1:19">
      <c r="A1814" s="287">
        <v>202202040101</v>
      </c>
      <c r="B1814" s="289">
        <v>89.528</v>
      </c>
      <c r="C1814" s="290"/>
      <c r="D1814" s="290">
        <v>17.906</v>
      </c>
      <c r="E1814" s="288">
        <v>87.345</v>
      </c>
      <c r="F1814" s="290"/>
      <c r="G1814" s="290">
        <v>43.675</v>
      </c>
      <c r="H1814" s="131">
        <v>80.7636667</v>
      </c>
      <c r="I1814" s="290"/>
      <c r="J1814" s="290">
        <v>12.114</v>
      </c>
      <c r="K1814" s="216">
        <v>80</v>
      </c>
      <c r="L1814" s="216"/>
      <c r="M1814" s="290">
        <v>12</v>
      </c>
      <c r="N1814" s="173">
        <v>80.44</v>
      </c>
      <c r="O1814" s="216">
        <v>20</v>
      </c>
      <c r="P1814" s="159"/>
      <c r="Q1814" s="87"/>
      <c r="R1814" s="87"/>
      <c r="S1814" s="31"/>
    </row>
    <row r="1815" spans="1:19">
      <c r="A1815" s="287">
        <v>202202040101</v>
      </c>
      <c r="B1815" s="289">
        <v>86.704</v>
      </c>
      <c r="C1815" s="290"/>
      <c r="D1815" s="290">
        <v>17.34</v>
      </c>
      <c r="E1815" s="288">
        <v>79.378</v>
      </c>
      <c r="F1815" s="290"/>
      <c r="G1815" s="290">
        <v>39.69</v>
      </c>
      <c r="H1815" s="131">
        <v>76.038</v>
      </c>
      <c r="I1815" s="290"/>
      <c r="J1815" s="290">
        <v>11.406</v>
      </c>
      <c r="K1815" s="216">
        <v>80</v>
      </c>
      <c r="L1815" s="216"/>
      <c r="M1815" s="290">
        <v>12</v>
      </c>
      <c r="N1815" s="173">
        <v>80.44</v>
      </c>
      <c r="O1815" s="216">
        <v>21</v>
      </c>
      <c r="P1815" s="159"/>
      <c r="Q1815" s="87"/>
      <c r="R1815" s="87"/>
      <c r="S1815" s="31"/>
    </row>
    <row r="1816" spans="1:19">
      <c r="A1816" s="287">
        <v>202202040101</v>
      </c>
      <c r="B1816" s="289">
        <v>86.11</v>
      </c>
      <c r="C1816" s="290"/>
      <c r="D1816" s="290">
        <v>17.222</v>
      </c>
      <c r="E1816" s="288">
        <v>88.55</v>
      </c>
      <c r="F1816" s="290"/>
      <c r="G1816" s="290">
        <v>44.275</v>
      </c>
      <c r="H1816" s="131">
        <v>83.93266667</v>
      </c>
      <c r="I1816" s="290"/>
      <c r="J1816" s="290">
        <v>12.5895</v>
      </c>
      <c r="K1816" s="216">
        <v>80</v>
      </c>
      <c r="L1816" s="216">
        <v>11</v>
      </c>
      <c r="M1816" s="290">
        <v>13.65</v>
      </c>
      <c r="N1816" s="173">
        <v>87.74</v>
      </c>
      <c r="O1816" s="216">
        <v>6</v>
      </c>
      <c r="P1816" s="159"/>
      <c r="Q1816" s="87"/>
      <c r="R1816" s="87"/>
      <c r="S1816" s="31"/>
    </row>
    <row r="1817" spans="1:19">
      <c r="A1817" s="287">
        <v>202202040101</v>
      </c>
      <c r="B1817" s="131">
        <v>82.11</v>
      </c>
      <c r="C1817" s="290"/>
      <c r="D1817" s="290">
        <v>16.422</v>
      </c>
      <c r="E1817" s="288">
        <v>82.615</v>
      </c>
      <c r="F1817" s="290"/>
      <c r="G1817" s="290">
        <v>41.31</v>
      </c>
      <c r="H1817" s="131">
        <v>80.536</v>
      </c>
      <c r="I1817" s="290"/>
      <c r="J1817" s="290">
        <v>12.081</v>
      </c>
      <c r="K1817" s="216">
        <v>80</v>
      </c>
      <c r="L1817" s="216"/>
      <c r="M1817" s="290">
        <v>12</v>
      </c>
      <c r="N1817" s="173">
        <v>81.81</v>
      </c>
      <c r="O1817" s="216">
        <v>18</v>
      </c>
      <c r="P1817" s="159"/>
      <c r="Q1817" s="87"/>
      <c r="R1817" s="87"/>
      <c r="S1817" s="31"/>
    </row>
    <row r="1818" spans="1:19">
      <c r="A1818" s="287">
        <v>202202040101</v>
      </c>
      <c r="B1818" s="289">
        <v>43.18</v>
      </c>
      <c r="C1818" s="290"/>
      <c r="D1818" s="290">
        <v>8.636</v>
      </c>
      <c r="E1818" s="288">
        <v>47.37</v>
      </c>
      <c r="F1818" s="290"/>
      <c r="G1818" s="290">
        <v>23.685</v>
      </c>
      <c r="H1818" s="131">
        <v>60.18</v>
      </c>
      <c r="I1818" s="290"/>
      <c r="J1818" s="290">
        <v>9.027</v>
      </c>
      <c r="K1818" s="216">
        <v>80</v>
      </c>
      <c r="L1818" s="216"/>
      <c r="M1818" s="290">
        <v>12</v>
      </c>
      <c r="N1818" s="173">
        <v>53.36</v>
      </c>
      <c r="O1818" s="216">
        <v>26</v>
      </c>
      <c r="P1818" s="159"/>
      <c r="Q1818" s="87"/>
      <c r="R1818" s="87"/>
      <c r="S1818" s="31"/>
    </row>
    <row r="1819" spans="1:19">
      <c r="A1819" s="287">
        <v>202202040101</v>
      </c>
      <c r="B1819" s="289">
        <v>92.326</v>
      </c>
      <c r="C1819" s="290"/>
      <c r="D1819" s="290">
        <v>18.466</v>
      </c>
      <c r="E1819" s="288">
        <v>83.26</v>
      </c>
      <c r="F1819" s="290"/>
      <c r="G1819" s="290">
        <v>41.78</v>
      </c>
      <c r="H1819" s="131">
        <v>84.66366667</v>
      </c>
      <c r="I1819" s="290"/>
      <c r="J1819" s="290">
        <v>12.699</v>
      </c>
      <c r="K1819" s="216">
        <v>80</v>
      </c>
      <c r="L1819" s="216"/>
      <c r="M1819" s="290">
        <v>12</v>
      </c>
      <c r="N1819" s="173">
        <v>84.95</v>
      </c>
      <c r="O1819" s="216">
        <v>13</v>
      </c>
      <c r="P1819" s="159"/>
      <c r="Q1819" s="87"/>
      <c r="R1819" s="87"/>
      <c r="S1819" s="31"/>
    </row>
    <row r="1820" spans="1:19">
      <c r="A1820" s="287">
        <v>202202040101</v>
      </c>
      <c r="B1820" s="289">
        <v>86.808</v>
      </c>
      <c r="C1820" s="290"/>
      <c r="D1820" s="290">
        <v>17.362</v>
      </c>
      <c r="E1820" s="288">
        <v>83.315</v>
      </c>
      <c r="F1820" s="290"/>
      <c r="G1820" s="290">
        <v>41.66</v>
      </c>
      <c r="H1820" s="131">
        <v>82.523</v>
      </c>
      <c r="I1820" s="290"/>
      <c r="J1820" s="290">
        <v>12.378</v>
      </c>
      <c r="K1820" s="216">
        <v>80</v>
      </c>
      <c r="L1820" s="216"/>
      <c r="M1820" s="290">
        <v>12</v>
      </c>
      <c r="N1820" s="173">
        <v>83.34</v>
      </c>
      <c r="O1820" s="216">
        <v>17</v>
      </c>
      <c r="P1820" s="159"/>
      <c r="Q1820" s="87"/>
      <c r="R1820" s="87"/>
      <c r="S1820" s="31"/>
    </row>
    <row r="1821" spans="1:19">
      <c r="A1821" s="287">
        <v>202202040101</v>
      </c>
      <c r="B1821" s="289">
        <v>76.138</v>
      </c>
      <c r="C1821" s="290"/>
      <c r="D1821" s="290">
        <v>15.228</v>
      </c>
      <c r="E1821" s="288">
        <v>81.805</v>
      </c>
      <c r="F1821" s="290"/>
      <c r="G1821" s="290">
        <v>40.9</v>
      </c>
      <c r="H1821" s="131">
        <v>78.5323333</v>
      </c>
      <c r="I1821" s="290"/>
      <c r="J1821" s="290">
        <v>11.7795</v>
      </c>
      <c r="K1821" s="216">
        <v>80</v>
      </c>
      <c r="L1821" s="291"/>
      <c r="M1821" s="290">
        <v>12</v>
      </c>
      <c r="N1821" s="173">
        <v>79.91</v>
      </c>
      <c r="O1821" s="216">
        <v>22</v>
      </c>
      <c r="P1821" s="159"/>
      <c r="Q1821" s="87"/>
      <c r="R1821" s="87"/>
      <c r="S1821" s="31"/>
    </row>
    <row r="1822" spans="1:19">
      <c r="A1822" s="287">
        <v>202202040101</v>
      </c>
      <c r="B1822" s="289">
        <v>84.606</v>
      </c>
      <c r="C1822" s="290"/>
      <c r="D1822" s="290">
        <v>16.92</v>
      </c>
      <c r="E1822" s="288">
        <v>87.175</v>
      </c>
      <c r="F1822" s="216">
        <v>5</v>
      </c>
      <c r="G1822" s="290">
        <v>46.09</v>
      </c>
      <c r="H1822" s="131">
        <v>86.705</v>
      </c>
      <c r="I1822" s="290"/>
      <c r="J1822" s="290">
        <v>13.0065</v>
      </c>
      <c r="K1822" s="216">
        <v>80</v>
      </c>
      <c r="L1822" s="216">
        <v>24</v>
      </c>
      <c r="M1822" s="290">
        <v>15.6</v>
      </c>
      <c r="N1822" s="173">
        <v>91.62</v>
      </c>
      <c r="O1822" s="216">
        <v>3</v>
      </c>
      <c r="P1822" s="159"/>
      <c r="Q1822" s="87"/>
      <c r="R1822" s="87"/>
      <c r="S1822" s="31"/>
    </row>
    <row r="1823" spans="1:19">
      <c r="A1823" s="287">
        <v>202202040101</v>
      </c>
      <c r="B1823" s="289">
        <v>85.872</v>
      </c>
      <c r="C1823" s="290"/>
      <c r="D1823" s="290">
        <v>17.174</v>
      </c>
      <c r="E1823" s="288">
        <v>79.765</v>
      </c>
      <c r="F1823" s="290"/>
      <c r="G1823" s="290">
        <v>39.885</v>
      </c>
      <c r="H1823" s="131">
        <v>58.8553333</v>
      </c>
      <c r="I1823" s="290"/>
      <c r="J1823" s="290">
        <v>8.829</v>
      </c>
      <c r="K1823" s="216">
        <v>80</v>
      </c>
      <c r="L1823" s="290"/>
      <c r="M1823" s="290">
        <v>12</v>
      </c>
      <c r="N1823" s="173">
        <v>77.89</v>
      </c>
      <c r="O1823" s="216">
        <v>23</v>
      </c>
      <c r="P1823" s="159"/>
      <c r="Q1823" s="87"/>
      <c r="R1823" s="87"/>
      <c r="S1823" s="31"/>
    </row>
    <row r="1824" spans="1:19">
      <c r="A1824" s="31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</row>
  </sheetData>
  <mergeCells count="894">
    <mergeCell ref="A1:S1"/>
    <mergeCell ref="A2:S2"/>
    <mergeCell ref="A61:S61"/>
    <mergeCell ref="A62:S62"/>
    <mergeCell ref="A63:S63"/>
    <mergeCell ref="A119:R119"/>
    <mergeCell ref="A120:R120"/>
    <mergeCell ref="B160:Q160"/>
    <mergeCell ref="A163:R163"/>
    <mergeCell ref="B164:D164"/>
    <mergeCell ref="E164:G164"/>
    <mergeCell ref="H164:J164"/>
    <mergeCell ref="K164:M164"/>
    <mergeCell ref="A199:S199"/>
    <mergeCell ref="A200:S200"/>
    <mergeCell ref="B201:D201"/>
    <mergeCell ref="E201:G201"/>
    <mergeCell ref="H201:J201"/>
    <mergeCell ref="K201:M201"/>
    <mergeCell ref="A243:S243"/>
    <mergeCell ref="A244:S244"/>
    <mergeCell ref="A296:S296"/>
    <mergeCell ref="A297:S297"/>
    <mergeCell ref="A347:S347"/>
    <mergeCell ref="A348:S348"/>
    <mergeCell ref="A377:S377"/>
    <mergeCell ref="A378:S378"/>
    <mergeCell ref="B379:D379"/>
    <mergeCell ref="E379:G379"/>
    <mergeCell ref="H379:J379"/>
    <mergeCell ref="K379:M379"/>
    <mergeCell ref="A426:S426"/>
    <mergeCell ref="A427:P427"/>
    <mergeCell ref="B428:D428"/>
    <mergeCell ref="E428:G428"/>
    <mergeCell ref="H428:J428"/>
    <mergeCell ref="K428:M428"/>
    <mergeCell ref="A476:S476"/>
    <mergeCell ref="A477:S477"/>
    <mergeCell ref="B478:D478"/>
    <mergeCell ref="E478:G478"/>
    <mergeCell ref="H478:J478"/>
    <mergeCell ref="K478:M478"/>
    <mergeCell ref="A528:S528"/>
    <mergeCell ref="A529:S529"/>
    <mergeCell ref="B530:D530"/>
    <mergeCell ref="E530:G530"/>
    <mergeCell ref="H530:J530"/>
    <mergeCell ref="K530:M530"/>
    <mergeCell ref="A576:S576"/>
    <mergeCell ref="A577:S577"/>
    <mergeCell ref="B578:D578"/>
    <mergeCell ref="E578:G578"/>
    <mergeCell ref="H578:J578"/>
    <mergeCell ref="K578:M578"/>
    <mergeCell ref="A626:Q626"/>
    <mergeCell ref="A627:Q627"/>
    <mergeCell ref="A674:Q674"/>
    <mergeCell ref="A675:Q675"/>
    <mergeCell ref="B726:D726"/>
    <mergeCell ref="E726:G726"/>
    <mergeCell ref="H726:J726"/>
    <mergeCell ref="K726:M726"/>
    <mergeCell ref="A781:U781"/>
    <mergeCell ref="A782:U782"/>
    <mergeCell ref="B783:E783"/>
    <mergeCell ref="F783:G783"/>
    <mergeCell ref="H783:K783"/>
    <mergeCell ref="L783:O783"/>
    <mergeCell ref="A835:T835"/>
    <mergeCell ref="A836:T836"/>
    <mergeCell ref="A893:T893"/>
    <mergeCell ref="A894:T894"/>
    <mergeCell ref="A950:Q950"/>
    <mergeCell ref="A951:C951"/>
    <mergeCell ref="D951:G951"/>
    <mergeCell ref="H951:K951"/>
    <mergeCell ref="L951:Q951"/>
    <mergeCell ref="B952:D952"/>
    <mergeCell ref="E952:G952"/>
    <mergeCell ref="H952:J952"/>
    <mergeCell ref="K952:M952"/>
    <mergeCell ref="A1010:S1010"/>
    <mergeCell ref="A1011:S1011"/>
    <mergeCell ref="Q1012:S1012"/>
    <mergeCell ref="A1069:S1069"/>
    <mergeCell ref="A1070:S1070"/>
    <mergeCell ref="Q1071:S1071"/>
    <mergeCell ref="A1126:Q1126"/>
    <mergeCell ref="A1127:Q1127"/>
    <mergeCell ref="Q1128:S1128"/>
    <mergeCell ref="A1172:S1172"/>
    <mergeCell ref="A1173:S1173"/>
    <mergeCell ref="Q1174:S1174"/>
    <mergeCell ref="A1223:R1223"/>
    <mergeCell ref="A1224:R1224"/>
    <mergeCell ref="Q1225:S1225"/>
    <mergeCell ref="A1266:S1266"/>
    <mergeCell ref="A1267:S1267"/>
    <mergeCell ref="Q1268:S1268"/>
    <mergeCell ref="A1316:S1316"/>
    <mergeCell ref="A1317:S1317"/>
    <mergeCell ref="B1318:D1318"/>
    <mergeCell ref="E1318:G1318"/>
    <mergeCell ref="H1318:J1318"/>
    <mergeCell ref="K1318:M1318"/>
    <mergeCell ref="Q1318:S1318"/>
    <mergeCell ref="A1375:S1375"/>
    <mergeCell ref="Q1376:S1376"/>
    <mergeCell ref="A1440:Q1440"/>
    <mergeCell ref="A1441:Q1441"/>
    <mergeCell ref="Q1442:S1442"/>
    <mergeCell ref="A1498:Q1498"/>
    <mergeCell ref="A1499:Q1499"/>
    <mergeCell ref="Q1500:S1500"/>
    <mergeCell ref="A1556:S1556"/>
    <mergeCell ref="Q1557:S1557"/>
    <mergeCell ref="A1624:S1624"/>
    <mergeCell ref="A1625:S1625"/>
    <mergeCell ref="B1626:D1626"/>
    <mergeCell ref="E1626:G1626"/>
    <mergeCell ref="H1626:J1626"/>
    <mergeCell ref="K1626:M1626"/>
    <mergeCell ref="A1682:S1682"/>
    <mergeCell ref="A1683:S1683"/>
    <mergeCell ref="B1684:D1684"/>
    <mergeCell ref="E1684:G1684"/>
    <mergeCell ref="H1684:J1684"/>
    <mergeCell ref="K1684:M1684"/>
    <mergeCell ref="A1736:S1736"/>
    <mergeCell ref="A1737:S1737"/>
    <mergeCell ref="B1738:D1738"/>
    <mergeCell ref="E1738:G1738"/>
    <mergeCell ref="H1738:J1738"/>
    <mergeCell ref="K1738:M1738"/>
    <mergeCell ref="A1789:S1789"/>
    <mergeCell ref="A1790:S1790"/>
    <mergeCell ref="A3:A9"/>
    <mergeCell ref="A64:A70"/>
    <mergeCell ref="A121:A127"/>
    <mergeCell ref="A164:A166"/>
    <mergeCell ref="A201:A203"/>
    <mergeCell ref="A245:A249"/>
    <mergeCell ref="A349:A355"/>
    <mergeCell ref="A379:A381"/>
    <mergeCell ref="A428:A430"/>
    <mergeCell ref="A478:A480"/>
    <mergeCell ref="A530:A532"/>
    <mergeCell ref="A578:A580"/>
    <mergeCell ref="A628:A634"/>
    <mergeCell ref="A676:A682"/>
    <mergeCell ref="A726:A730"/>
    <mergeCell ref="A783:A784"/>
    <mergeCell ref="A837:A843"/>
    <mergeCell ref="A895:A901"/>
    <mergeCell ref="A952:A956"/>
    <mergeCell ref="A1012:A1018"/>
    <mergeCell ref="A1071:A1077"/>
    <mergeCell ref="A1128:A1134"/>
    <mergeCell ref="A1174:A1180"/>
    <mergeCell ref="A1225:A1231"/>
    <mergeCell ref="A1268:A1274"/>
    <mergeCell ref="A1318:A1324"/>
    <mergeCell ref="A1376:A1382"/>
    <mergeCell ref="A1442:A1448"/>
    <mergeCell ref="A1500:A1506"/>
    <mergeCell ref="A1557:A1563"/>
    <mergeCell ref="A1626:A1632"/>
    <mergeCell ref="A1684:A1686"/>
    <mergeCell ref="A1738:A1740"/>
    <mergeCell ref="A1791:A1797"/>
    <mergeCell ref="B6:B7"/>
    <mergeCell ref="B67:B68"/>
    <mergeCell ref="B124:B125"/>
    <mergeCell ref="B352:B353"/>
    <mergeCell ref="B631:B632"/>
    <mergeCell ref="B679:B680"/>
    <mergeCell ref="B729:B730"/>
    <mergeCell ref="B840:B841"/>
    <mergeCell ref="B898:B899"/>
    <mergeCell ref="B955:B956"/>
    <mergeCell ref="B1015:B1016"/>
    <mergeCell ref="B1074:B1075"/>
    <mergeCell ref="B1131:B1132"/>
    <mergeCell ref="B1177:B1178"/>
    <mergeCell ref="B1228:B1229"/>
    <mergeCell ref="B1271:B1272"/>
    <mergeCell ref="B1319:B1321"/>
    <mergeCell ref="B1322:B1324"/>
    <mergeCell ref="B1379:B1380"/>
    <mergeCell ref="B1445:B1446"/>
    <mergeCell ref="B1503:B1504"/>
    <mergeCell ref="B1560:B1561"/>
    <mergeCell ref="B1627:B1629"/>
    <mergeCell ref="B1630:B1632"/>
    <mergeCell ref="B1794:B1795"/>
    <mergeCell ref="C6:C7"/>
    <mergeCell ref="C8:C9"/>
    <mergeCell ref="C67:C68"/>
    <mergeCell ref="C69:C70"/>
    <mergeCell ref="C124:C125"/>
    <mergeCell ref="C126:C127"/>
    <mergeCell ref="C352:C353"/>
    <mergeCell ref="C354:C355"/>
    <mergeCell ref="C631:C632"/>
    <mergeCell ref="C633:C634"/>
    <mergeCell ref="C679:C680"/>
    <mergeCell ref="C681:C682"/>
    <mergeCell ref="C727:C728"/>
    <mergeCell ref="C729:C730"/>
    <mergeCell ref="C840:C841"/>
    <mergeCell ref="C842:C843"/>
    <mergeCell ref="C898:C899"/>
    <mergeCell ref="C900:C901"/>
    <mergeCell ref="C953:C954"/>
    <mergeCell ref="C955:C956"/>
    <mergeCell ref="C1015:C1016"/>
    <mergeCell ref="C1017:C1018"/>
    <mergeCell ref="C1074:C1075"/>
    <mergeCell ref="C1076:C1077"/>
    <mergeCell ref="C1131:C1132"/>
    <mergeCell ref="C1133:C1134"/>
    <mergeCell ref="C1177:C1178"/>
    <mergeCell ref="C1179:C1180"/>
    <mergeCell ref="C1228:C1229"/>
    <mergeCell ref="C1230:C1231"/>
    <mergeCell ref="C1271:C1272"/>
    <mergeCell ref="C1273:C1274"/>
    <mergeCell ref="C1319:C1321"/>
    <mergeCell ref="C1322:C1324"/>
    <mergeCell ref="C1379:C1380"/>
    <mergeCell ref="C1381:C1382"/>
    <mergeCell ref="C1445:C1446"/>
    <mergeCell ref="C1447:C1448"/>
    <mergeCell ref="C1503:C1504"/>
    <mergeCell ref="C1505:C1506"/>
    <mergeCell ref="C1560:C1561"/>
    <mergeCell ref="C1562:C1563"/>
    <mergeCell ref="C1627:C1629"/>
    <mergeCell ref="C1630:C1632"/>
    <mergeCell ref="C1794:C1795"/>
    <mergeCell ref="C1796:C1797"/>
    <mergeCell ref="D6:D7"/>
    <mergeCell ref="D8:D9"/>
    <mergeCell ref="D67:D68"/>
    <mergeCell ref="D69:D70"/>
    <mergeCell ref="D124:D125"/>
    <mergeCell ref="D126:D127"/>
    <mergeCell ref="D352:D353"/>
    <mergeCell ref="D354:D355"/>
    <mergeCell ref="D631:D632"/>
    <mergeCell ref="D633:D634"/>
    <mergeCell ref="D679:D680"/>
    <mergeCell ref="D681:D682"/>
    <mergeCell ref="D727:D728"/>
    <mergeCell ref="D729:D730"/>
    <mergeCell ref="D840:D841"/>
    <mergeCell ref="D842:D843"/>
    <mergeCell ref="D898:D899"/>
    <mergeCell ref="D900:D901"/>
    <mergeCell ref="D953:D954"/>
    <mergeCell ref="D955:D956"/>
    <mergeCell ref="D1015:D1016"/>
    <mergeCell ref="D1017:D1018"/>
    <mergeCell ref="D1074:D1075"/>
    <mergeCell ref="D1076:D1077"/>
    <mergeCell ref="D1131:D1132"/>
    <mergeCell ref="D1133:D1134"/>
    <mergeCell ref="D1177:D1178"/>
    <mergeCell ref="D1179:D1180"/>
    <mergeCell ref="D1228:D1229"/>
    <mergeCell ref="D1230:D1231"/>
    <mergeCell ref="D1271:D1272"/>
    <mergeCell ref="D1273:D1274"/>
    <mergeCell ref="D1319:D1321"/>
    <mergeCell ref="D1322:D1324"/>
    <mergeCell ref="D1379:D1380"/>
    <mergeCell ref="D1381:D1382"/>
    <mergeCell ref="D1445:D1446"/>
    <mergeCell ref="D1447:D1448"/>
    <mergeCell ref="D1503:D1504"/>
    <mergeCell ref="D1505:D1506"/>
    <mergeCell ref="D1560:D1561"/>
    <mergeCell ref="D1562:D1563"/>
    <mergeCell ref="D1627:D1629"/>
    <mergeCell ref="D1630:D1632"/>
    <mergeCell ref="D1794:D1795"/>
    <mergeCell ref="D1796:D1797"/>
    <mergeCell ref="E6:E7"/>
    <mergeCell ref="E8:E9"/>
    <mergeCell ref="E67:E68"/>
    <mergeCell ref="E69:E70"/>
    <mergeCell ref="E124:E125"/>
    <mergeCell ref="E126:E127"/>
    <mergeCell ref="E352:E353"/>
    <mergeCell ref="E354:E355"/>
    <mergeCell ref="E631:E632"/>
    <mergeCell ref="E633:E634"/>
    <mergeCell ref="E679:E680"/>
    <mergeCell ref="E681:E682"/>
    <mergeCell ref="E727:E728"/>
    <mergeCell ref="E729:E730"/>
    <mergeCell ref="E840:E841"/>
    <mergeCell ref="E842:E843"/>
    <mergeCell ref="E898:E899"/>
    <mergeCell ref="E900:E901"/>
    <mergeCell ref="E953:E954"/>
    <mergeCell ref="E955:E956"/>
    <mergeCell ref="E1015:E1016"/>
    <mergeCell ref="E1017:E1018"/>
    <mergeCell ref="E1074:E1075"/>
    <mergeCell ref="E1076:E1077"/>
    <mergeCell ref="E1131:E1132"/>
    <mergeCell ref="E1133:E1134"/>
    <mergeCell ref="E1177:E1178"/>
    <mergeCell ref="E1179:E1180"/>
    <mergeCell ref="E1228:E1229"/>
    <mergeCell ref="E1230:E1231"/>
    <mergeCell ref="E1271:E1272"/>
    <mergeCell ref="E1273:E1274"/>
    <mergeCell ref="E1319:E1321"/>
    <mergeCell ref="E1322:E1324"/>
    <mergeCell ref="E1379:E1380"/>
    <mergeCell ref="E1381:E1382"/>
    <mergeCell ref="E1445:E1446"/>
    <mergeCell ref="E1447:E1448"/>
    <mergeCell ref="E1503:E1504"/>
    <mergeCell ref="E1505:E1506"/>
    <mergeCell ref="E1560:E1561"/>
    <mergeCell ref="E1562:E1563"/>
    <mergeCell ref="E1627:E1629"/>
    <mergeCell ref="E1630:E1632"/>
    <mergeCell ref="E1794:E1795"/>
    <mergeCell ref="E1796:E1797"/>
    <mergeCell ref="F8:F9"/>
    <mergeCell ref="F69:F70"/>
    <mergeCell ref="F126:F127"/>
    <mergeCell ref="F354:F355"/>
    <mergeCell ref="F633:F634"/>
    <mergeCell ref="F681:F682"/>
    <mergeCell ref="F727:F728"/>
    <mergeCell ref="F729:F730"/>
    <mergeCell ref="F842:F843"/>
    <mergeCell ref="F900:F901"/>
    <mergeCell ref="F953:F954"/>
    <mergeCell ref="F955:F956"/>
    <mergeCell ref="F1017:F1018"/>
    <mergeCell ref="F1076:F1077"/>
    <mergeCell ref="F1133:F1134"/>
    <mergeCell ref="F1179:F1180"/>
    <mergeCell ref="F1230:F1231"/>
    <mergeCell ref="F1273:F1274"/>
    <mergeCell ref="F1319:F1321"/>
    <mergeCell ref="F1322:F1324"/>
    <mergeCell ref="F1381:F1382"/>
    <mergeCell ref="F1447:F1448"/>
    <mergeCell ref="F1505:F1506"/>
    <mergeCell ref="F1562:F1563"/>
    <mergeCell ref="F1627:F1629"/>
    <mergeCell ref="F1630:F1632"/>
    <mergeCell ref="F1796:F1797"/>
    <mergeCell ref="G6:G7"/>
    <mergeCell ref="G8:G9"/>
    <mergeCell ref="G67:G68"/>
    <mergeCell ref="G69:G70"/>
    <mergeCell ref="G124:G125"/>
    <mergeCell ref="G126:G127"/>
    <mergeCell ref="G352:G353"/>
    <mergeCell ref="G354:G355"/>
    <mergeCell ref="G631:G632"/>
    <mergeCell ref="G633:G634"/>
    <mergeCell ref="G679:G680"/>
    <mergeCell ref="G681:G682"/>
    <mergeCell ref="G727:G728"/>
    <mergeCell ref="G729:G730"/>
    <mergeCell ref="G840:G841"/>
    <mergeCell ref="G842:G843"/>
    <mergeCell ref="G898:G899"/>
    <mergeCell ref="G900:G901"/>
    <mergeCell ref="G953:G954"/>
    <mergeCell ref="G955:G956"/>
    <mergeCell ref="G1015:G1016"/>
    <mergeCell ref="G1017:G1018"/>
    <mergeCell ref="G1074:G1075"/>
    <mergeCell ref="G1076:G1077"/>
    <mergeCell ref="G1131:G1132"/>
    <mergeCell ref="G1133:G1134"/>
    <mergeCell ref="G1177:G1178"/>
    <mergeCell ref="G1179:G1180"/>
    <mergeCell ref="G1228:G1229"/>
    <mergeCell ref="G1230:G1231"/>
    <mergeCell ref="G1271:G1272"/>
    <mergeCell ref="G1273:G1274"/>
    <mergeCell ref="G1319:G1321"/>
    <mergeCell ref="G1322:G1324"/>
    <mergeCell ref="G1379:G1380"/>
    <mergeCell ref="G1381:G1382"/>
    <mergeCell ref="G1445:G1446"/>
    <mergeCell ref="G1447:G1448"/>
    <mergeCell ref="G1503:G1504"/>
    <mergeCell ref="G1505:G1506"/>
    <mergeCell ref="G1560:G1561"/>
    <mergeCell ref="G1562:G1563"/>
    <mergeCell ref="G1627:G1629"/>
    <mergeCell ref="G1630:G1632"/>
    <mergeCell ref="G1794:G1795"/>
    <mergeCell ref="G1796:G1797"/>
    <mergeCell ref="H6:H7"/>
    <mergeCell ref="H8:H9"/>
    <mergeCell ref="H67:H68"/>
    <mergeCell ref="H69:H70"/>
    <mergeCell ref="H124:H125"/>
    <mergeCell ref="H126:H127"/>
    <mergeCell ref="H352:H353"/>
    <mergeCell ref="H354:H355"/>
    <mergeCell ref="H631:H632"/>
    <mergeCell ref="H633:H634"/>
    <mergeCell ref="H679:H680"/>
    <mergeCell ref="H681:H682"/>
    <mergeCell ref="H727:H728"/>
    <mergeCell ref="H729:H730"/>
    <mergeCell ref="H840:H841"/>
    <mergeCell ref="H842:H843"/>
    <mergeCell ref="H898:H899"/>
    <mergeCell ref="H900:H901"/>
    <mergeCell ref="H953:H954"/>
    <mergeCell ref="H955:H956"/>
    <mergeCell ref="H1015:H1016"/>
    <mergeCell ref="H1017:H1018"/>
    <mergeCell ref="H1074:H1075"/>
    <mergeCell ref="H1076:H1077"/>
    <mergeCell ref="H1131:H1132"/>
    <mergeCell ref="H1133:H1134"/>
    <mergeCell ref="H1177:H1178"/>
    <mergeCell ref="H1179:H1180"/>
    <mergeCell ref="H1228:H1229"/>
    <mergeCell ref="H1230:H1231"/>
    <mergeCell ref="H1271:H1272"/>
    <mergeCell ref="H1273:H1274"/>
    <mergeCell ref="H1319:H1321"/>
    <mergeCell ref="H1322:H1324"/>
    <mergeCell ref="H1379:H1380"/>
    <mergeCell ref="H1381:H1382"/>
    <mergeCell ref="H1445:H1446"/>
    <mergeCell ref="H1447:H1448"/>
    <mergeCell ref="H1503:H1504"/>
    <mergeCell ref="H1505:H1506"/>
    <mergeCell ref="H1560:H1561"/>
    <mergeCell ref="H1562:H1563"/>
    <mergeCell ref="H1627:H1629"/>
    <mergeCell ref="H1630:H1632"/>
    <mergeCell ref="H1794:H1795"/>
    <mergeCell ref="H1796:H1797"/>
    <mergeCell ref="I6:I7"/>
    <mergeCell ref="I8:I9"/>
    <mergeCell ref="I67:I68"/>
    <mergeCell ref="I69:I70"/>
    <mergeCell ref="I124:I125"/>
    <mergeCell ref="I126:I127"/>
    <mergeCell ref="I352:I353"/>
    <mergeCell ref="I354:I355"/>
    <mergeCell ref="I631:I632"/>
    <mergeCell ref="I633:I634"/>
    <mergeCell ref="I679:I680"/>
    <mergeCell ref="I681:I682"/>
    <mergeCell ref="I727:I728"/>
    <mergeCell ref="I729:I730"/>
    <mergeCell ref="I840:I841"/>
    <mergeCell ref="I842:I843"/>
    <mergeCell ref="I898:I899"/>
    <mergeCell ref="I900:I901"/>
    <mergeCell ref="I953:I954"/>
    <mergeCell ref="I955:I956"/>
    <mergeCell ref="I1015:I1016"/>
    <mergeCell ref="I1017:I1018"/>
    <mergeCell ref="I1074:I1075"/>
    <mergeCell ref="I1076:I1077"/>
    <mergeCell ref="I1131:I1132"/>
    <mergeCell ref="I1133:I1134"/>
    <mergeCell ref="I1177:I1178"/>
    <mergeCell ref="I1179:I1180"/>
    <mergeCell ref="I1228:I1229"/>
    <mergeCell ref="I1230:I1231"/>
    <mergeCell ref="I1271:I1272"/>
    <mergeCell ref="I1273:I1274"/>
    <mergeCell ref="I1319:I1321"/>
    <mergeCell ref="I1322:I1324"/>
    <mergeCell ref="I1379:I1380"/>
    <mergeCell ref="I1381:I1382"/>
    <mergeCell ref="I1445:I1446"/>
    <mergeCell ref="I1447:I1448"/>
    <mergeCell ref="I1503:I1504"/>
    <mergeCell ref="I1505:I1506"/>
    <mergeCell ref="I1560:I1561"/>
    <mergeCell ref="I1562:I1563"/>
    <mergeCell ref="I1627:I1629"/>
    <mergeCell ref="I1630:I1632"/>
    <mergeCell ref="I1794:I1795"/>
    <mergeCell ref="I1796:I1797"/>
    <mergeCell ref="J6:J7"/>
    <mergeCell ref="J8:J9"/>
    <mergeCell ref="J67:J68"/>
    <mergeCell ref="J69:J70"/>
    <mergeCell ref="J124:J125"/>
    <mergeCell ref="J126:J127"/>
    <mergeCell ref="J352:J353"/>
    <mergeCell ref="J354:J355"/>
    <mergeCell ref="J631:J632"/>
    <mergeCell ref="J633:J634"/>
    <mergeCell ref="J679:J680"/>
    <mergeCell ref="J681:J682"/>
    <mergeCell ref="J727:J728"/>
    <mergeCell ref="J729:J730"/>
    <mergeCell ref="J840:J841"/>
    <mergeCell ref="J842:J843"/>
    <mergeCell ref="J898:J899"/>
    <mergeCell ref="J900:J901"/>
    <mergeCell ref="J953:J954"/>
    <mergeCell ref="J955:J956"/>
    <mergeCell ref="J1015:J1016"/>
    <mergeCell ref="J1017:J1018"/>
    <mergeCell ref="J1074:J1075"/>
    <mergeCell ref="J1076:J1077"/>
    <mergeCell ref="J1131:J1132"/>
    <mergeCell ref="J1133:J1134"/>
    <mergeCell ref="J1177:J1178"/>
    <mergeCell ref="J1179:J1180"/>
    <mergeCell ref="J1228:J1229"/>
    <mergeCell ref="J1230:J1231"/>
    <mergeCell ref="J1271:J1272"/>
    <mergeCell ref="J1273:J1274"/>
    <mergeCell ref="J1319:J1321"/>
    <mergeCell ref="J1322:J1324"/>
    <mergeCell ref="J1379:J1380"/>
    <mergeCell ref="J1381:J1382"/>
    <mergeCell ref="J1445:J1446"/>
    <mergeCell ref="J1447:J1448"/>
    <mergeCell ref="J1503:J1504"/>
    <mergeCell ref="J1505:J1506"/>
    <mergeCell ref="J1560:J1561"/>
    <mergeCell ref="J1562:J1563"/>
    <mergeCell ref="J1627:J1629"/>
    <mergeCell ref="J1630:J1632"/>
    <mergeCell ref="J1794:J1795"/>
    <mergeCell ref="J1796:J1797"/>
    <mergeCell ref="K6:K7"/>
    <mergeCell ref="K67:K68"/>
    <mergeCell ref="K124:K125"/>
    <mergeCell ref="K352:K353"/>
    <mergeCell ref="K631:K632"/>
    <mergeCell ref="K679:K680"/>
    <mergeCell ref="K727:K728"/>
    <mergeCell ref="K840:K841"/>
    <mergeCell ref="K898:K899"/>
    <mergeCell ref="K953:K954"/>
    <mergeCell ref="K1015:K1016"/>
    <mergeCell ref="K1074:K1075"/>
    <mergeCell ref="K1131:K1132"/>
    <mergeCell ref="K1177:K1178"/>
    <mergeCell ref="K1228:K1229"/>
    <mergeCell ref="K1271:K1272"/>
    <mergeCell ref="K1319:K1321"/>
    <mergeCell ref="K1322:K1324"/>
    <mergeCell ref="K1379:K1380"/>
    <mergeCell ref="K1445:K1446"/>
    <mergeCell ref="K1503:K1504"/>
    <mergeCell ref="K1560:K1561"/>
    <mergeCell ref="K1627:K1629"/>
    <mergeCell ref="K1630:K1632"/>
    <mergeCell ref="K1794:K1795"/>
    <mergeCell ref="L6:L7"/>
    <mergeCell ref="L8:L9"/>
    <mergeCell ref="L67:L68"/>
    <mergeCell ref="L69:L70"/>
    <mergeCell ref="L124:L125"/>
    <mergeCell ref="L126:L127"/>
    <mergeCell ref="L352:L353"/>
    <mergeCell ref="L354:L355"/>
    <mergeCell ref="L631:L632"/>
    <mergeCell ref="L633:L634"/>
    <mergeCell ref="L679:L680"/>
    <mergeCell ref="L681:L682"/>
    <mergeCell ref="L727:L728"/>
    <mergeCell ref="L729:L730"/>
    <mergeCell ref="L840:L841"/>
    <mergeCell ref="L842:L843"/>
    <mergeCell ref="L898:L899"/>
    <mergeCell ref="L900:L901"/>
    <mergeCell ref="L953:L954"/>
    <mergeCell ref="L955:L956"/>
    <mergeCell ref="L1015:L1016"/>
    <mergeCell ref="L1017:L1018"/>
    <mergeCell ref="L1074:L1075"/>
    <mergeCell ref="L1076:L1077"/>
    <mergeCell ref="L1131:L1132"/>
    <mergeCell ref="L1133:L1134"/>
    <mergeCell ref="L1177:L1178"/>
    <mergeCell ref="L1179:L1180"/>
    <mergeCell ref="L1228:L1229"/>
    <mergeCell ref="L1230:L1231"/>
    <mergeCell ref="L1271:L1272"/>
    <mergeCell ref="L1273:L1274"/>
    <mergeCell ref="L1319:L1321"/>
    <mergeCell ref="L1322:L1324"/>
    <mergeCell ref="L1379:L1380"/>
    <mergeCell ref="L1381:L1382"/>
    <mergeCell ref="L1445:L1446"/>
    <mergeCell ref="L1447:L1448"/>
    <mergeCell ref="L1503:L1504"/>
    <mergeCell ref="L1505:L1506"/>
    <mergeCell ref="L1560:L1561"/>
    <mergeCell ref="L1562:L1563"/>
    <mergeCell ref="L1627:L1629"/>
    <mergeCell ref="L1630:L1632"/>
    <mergeCell ref="L1794:L1795"/>
    <mergeCell ref="L1796:L1797"/>
    <mergeCell ref="M6:M7"/>
    <mergeCell ref="M8:M9"/>
    <mergeCell ref="M67:M68"/>
    <mergeCell ref="M69:M70"/>
    <mergeCell ref="M124:M125"/>
    <mergeCell ref="M126:M127"/>
    <mergeCell ref="M352:M353"/>
    <mergeCell ref="M354:M355"/>
    <mergeCell ref="M631:M632"/>
    <mergeCell ref="M633:M634"/>
    <mergeCell ref="M679:M680"/>
    <mergeCell ref="M681:M682"/>
    <mergeCell ref="M727:M728"/>
    <mergeCell ref="M729:M730"/>
    <mergeCell ref="M840:M841"/>
    <mergeCell ref="M842:M843"/>
    <mergeCell ref="M898:M899"/>
    <mergeCell ref="M900:M901"/>
    <mergeCell ref="M953:M954"/>
    <mergeCell ref="M955:M956"/>
    <mergeCell ref="M1015:M1016"/>
    <mergeCell ref="M1017:M1018"/>
    <mergeCell ref="M1074:M1075"/>
    <mergeCell ref="M1076:M1077"/>
    <mergeCell ref="M1131:M1132"/>
    <mergeCell ref="M1133:M1134"/>
    <mergeCell ref="M1177:M1178"/>
    <mergeCell ref="M1179:M1180"/>
    <mergeCell ref="M1228:M1229"/>
    <mergeCell ref="M1230:M1231"/>
    <mergeCell ref="M1271:M1272"/>
    <mergeCell ref="M1273:M1274"/>
    <mergeCell ref="M1319:M1321"/>
    <mergeCell ref="M1322:M1324"/>
    <mergeCell ref="M1379:M1380"/>
    <mergeCell ref="M1381:M1382"/>
    <mergeCell ref="M1445:M1446"/>
    <mergeCell ref="M1447:M1448"/>
    <mergeCell ref="M1503:M1504"/>
    <mergeCell ref="M1505:M1506"/>
    <mergeCell ref="M1560:M1561"/>
    <mergeCell ref="M1562:M1563"/>
    <mergeCell ref="M1627:M1629"/>
    <mergeCell ref="M1630:M1632"/>
    <mergeCell ref="M1794:M1795"/>
    <mergeCell ref="M1796:M1797"/>
    <mergeCell ref="N3:N9"/>
    <mergeCell ref="N64:N70"/>
    <mergeCell ref="N121:N127"/>
    <mergeCell ref="N164:N166"/>
    <mergeCell ref="N201:N203"/>
    <mergeCell ref="N349:N355"/>
    <mergeCell ref="N379:N381"/>
    <mergeCell ref="N428:N430"/>
    <mergeCell ref="N478:N480"/>
    <mergeCell ref="N530:N532"/>
    <mergeCell ref="N578:N580"/>
    <mergeCell ref="N628:N634"/>
    <mergeCell ref="N676:N682"/>
    <mergeCell ref="N726:N730"/>
    <mergeCell ref="N837:N843"/>
    <mergeCell ref="N895:N901"/>
    <mergeCell ref="N952:N956"/>
    <mergeCell ref="N1012:N1018"/>
    <mergeCell ref="N1071:N1077"/>
    <mergeCell ref="N1128:N1134"/>
    <mergeCell ref="N1174:N1180"/>
    <mergeCell ref="N1225:N1231"/>
    <mergeCell ref="N1268:N1274"/>
    <mergeCell ref="N1318:N1324"/>
    <mergeCell ref="N1376:N1382"/>
    <mergeCell ref="N1442:N1448"/>
    <mergeCell ref="N1500:N1506"/>
    <mergeCell ref="N1557:N1563"/>
    <mergeCell ref="N1626:N1632"/>
    <mergeCell ref="N1684:N1686"/>
    <mergeCell ref="N1738:N1740"/>
    <mergeCell ref="N1791:N1797"/>
    <mergeCell ref="O3:O9"/>
    <mergeCell ref="O64:O70"/>
    <mergeCell ref="O121:O127"/>
    <mergeCell ref="O164:O166"/>
    <mergeCell ref="O201:O203"/>
    <mergeCell ref="O349:O355"/>
    <mergeCell ref="O379:O381"/>
    <mergeCell ref="O428:O430"/>
    <mergeCell ref="O478:O480"/>
    <mergeCell ref="O530:O532"/>
    <mergeCell ref="O578:O580"/>
    <mergeCell ref="O628:O634"/>
    <mergeCell ref="O676:O682"/>
    <mergeCell ref="O726:O730"/>
    <mergeCell ref="O837:O843"/>
    <mergeCell ref="O895:O901"/>
    <mergeCell ref="O952:O956"/>
    <mergeCell ref="O1012:O1018"/>
    <mergeCell ref="O1071:O1077"/>
    <mergeCell ref="O1128:O1134"/>
    <mergeCell ref="O1174:O1180"/>
    <mergeCell ref="O1225:O1231"/>
    <mergeCell ref="O1268:O1274"/>
    <mergeCell ref="O1318:O1324"/>
    <mergeCell ref="O1376:O1382"/>
    <mergeCell ref="O1442:O1448"/>
    <mergeCell ref="O1500:O1506"/>
    <mergeCell ref="O1557:O1563"/>
    <mergeCell ref="O1626:O1632"/>
    <mergeCell ref="O1684:O1686"/>
    <mergeCell ref="O1738:O1740"/>
    <mergeCell ref="O1791:O1797"/>
    <mergeCell ref="P164:P166"/>
    <mergeCell ref="P201:P203"/>
    <mergeCell ref="P726:P730"/>
    <mergeCell ref="P952:P956"/>
    <mergeCell ref="P1012:P1018"/>
    <mergeCell ref="P1071:P1077"/>
    <mergeCell ref="P1128:P1134"/>
    <mergeCell ref="P1174:P1180"/>
    <mergeCell ref="P1225:P1231"/>
    <mergeCell ref="P1268:P1274"/>
    <mergeCell ref="P1318:P1324"/>
    <mergeCell ref="P1376:P1382"/>
    <mergeCell ref="P1442:P1448"/>
    <mergeCell ref="P1500:P1506"/>
    <mergeCell ref="P1557:P1563"/>
    <mergeCell ref="P1626:P1632"/>
    <mergeCell ref="P1684:P1686"/>
    <mergeCell ref="P1738:P1740"/>
    <mergeCell ref="P1791:P1797"/>
    <mergeCell ref="Q201:Q203"/>
    <mergeCell ref="Q1013:Q1015"/>
    <mergeCell ref="Q1016:Q1018"/>
    <mergeCell ref="Q1072:Q1074"/>
    <mergeCell ref="Q1075:Q1077"/>
    <mergeCell ref="Q1129:Q1131"/>
    <mergeCell ref="Q1132:Q1134"/>
    <mergeCell ref="Q1175:Q1177"/>
    <mergeCell ref="Q1178:Q1180"/>
    <mergeCell ref="Q1226:Q1228"/>
    <mergeCell ref="Q1229:Q1231"/>
    <mergeCell ref="Q1269:Q1271"/>
    <mergeCell ref="Q1272:Q1274"/>
    <mergeCell ref="Q1319:Q1321"/>
    <mergeCell ref="Q1322:Q1324"/>
    <mergeCell ref="Q1377:Q1379"/>
    <mergeCell ref="Q1380:Q1382"/>
    <mergeCell ref="Q1443:Q1445"/>
    <mergeCell ref="Q1446:Q1448"/>
    <mergeCell ref="Q1501:Q1503"/>
    <mergeCell ref="Q1504:Q1506"/>
    <mergeCell ref="Q1558:Q1560"/>
    <mergeCell ref="Q1561:Q1563"/>
    <mergeCell ref="Q1627:Q1629"/>
    <mergeCell ref="Q1630:Q1632"/>
    <mergeCell ref="R1013:R1015"/>
    <mergeCell ref="R1016:R1018"/>
    <mergeCell ref="R1072:R1074"/>
    <mergeCell ref="R1075:R1077"/>
    <mergeCell ref="R1129:R1131"/>
    <mergeCell ref="R1132:R1134"/>
    <mergeCell ref="R1175:R1177"/>
    <mergeCell ref="R1178:R1180"/>
    <mergeCell ref="R1226:R1228"/>
    <mergeCell ref="R1229:R1231"/>
    <mergeCell ref="R1269:R1271"/>
    <mergeCell ref="R1272:R1274"/>
    <mergeCell ref="R1319:R1321"/>
    <mergeCell ref="R1322:R1324"/>
    <mergeCell ref="R1377:R1379"/>
    <mergeCell ref="R1380:R1382"/>
    <mergeCell ref="R1443:R1445"/>
    <mergeCell ref="R1446:R1448"/>
    <mergeCell ref="R1501:R1503"/>
    <mergeCell ref="R1504:R1506"/>
    <mergeCell ref="R1558:R1560"/>
    <mergeCell ref="R1561:R1563"/>
    <mergeCell ref="R1627:R1629"/>
    <mergeCell ref="R1630:R1632"/>
    <mergeCell ref="S1013:S1015"/>
    <mergeCell ref="S1016:S1018"/>
    <mergeCell ref="S1072:S1074"/>
    <mergeCell ref="S1075:S1077"/>
    <mergeCell ref="S1129:S1131"/>
    <mergeCell ref="S1132:S1134"/>
    <mergeCell ref="S1175:S1177"/>
    <mergeCell ref="S1178:S1180"/>
    <mergeCell ref="S1226:S1228"/>
    <mergeCell ref="S1229:S1231"/>
    <mergeCell ref="S1269:S1271"/>
    <mergeCell ref="S1272:S1274"/>
    <mergeCell ref="S1319:S1321"/>
    <mergeCell ref="S1322:S1324"/>
    <mergeCell ref="S1377:S1379"/>
    <mergeCell ref="S1380:S1382"/>
    <mergeCell ref="S1443:S1445"/>
    <mergeCell ref="S1446:S1448"/>
    <mergeCell ref="S1501:S1503"/>
    <mergeCell ref="S1504:S1506"/>
    <mergeCell ref="S1558:S1560"/>
    <mergeCell ref="S1561:S1563"/>
    <mergeCell ref="S1627:S1629"/>
    <mergeCell ref="S1630:S1632"/>
    <mergeCell ref="B3:D5"/>
    <mergeCell ref="E3:G5"/>
    <mergeCell ref="H3:J5"/>
    <mergeCell ref="K3:M5"/>
    <mergeCell ref="B64:D66"/>
    <mergeCell ref="E64:G66"/>
    <mergeCell ref="H64:J66"/>
    <mergeCell ref="K64:M66"/>
    <mergeCell ref="B121:D123"/>
    <mergeCell ref="E121:G123"/>
    <mergeCell ref="H121:J123"/>
    <mergeCell ref="K121:M123"/>
    <mergeCell ref="B349:D351"/>
    <mergeCell ref="E349:G351"/>
    <mergeCell ref="H349:J351"/>
    <mergeCell ref="K349:M351"/>
    <mergeCell ref="B628:D630"/>
    <mergeCell ref="E628:G630"/>
    <mergeCell ref="H628:J630"/>
    <mergeCell ref="K628:M630"/>
    <mergeCell ref="B676:D678"/>
    <mergeCell ref="E676:G678"/>
    <mergeCell ref="H676:J678"/>
    <mergeCell ref="K676:M678"/>
    <mergeCell ref="B837:D839"/>
    <mergeCell ref="E837:G839"/>
    <mergeCell ref="H837:J839"/>
    <mergeCell ref="K837:M839"/>
    <mergeCell ref="B895:D897"/>
    <mergeCell ref="E895:G897"/>
    <mergeCell ref="H895:J897"/>
    <mergeCell ref="K895:M897"/>
    <mergeCell ref="B1012:D1014"/>
    <mergeCell ref="E1012:G1014"/>
    <mergeCell ref="H1012:J1014"/>
    <mergeCell ref="K1012:M1014"/>
    <mergeCell ref="B1071:D1073"/>
    <mergeCell ref="E1071:G1073"/>
    <mergeCell ref="H1071:J1073"/>
    <mergeCell ref="K1071:M1073"/>
    <mergeCell ref="B1128:D1130"/>
    <mergeCell ref="E1128:G1130"/>
    <mergeCell ref="H1128:J1130"/>
    <mergeCell ref="K1128:M1130"/>
    <mergeCell ref="B1174:D1176"/>
    <mergeCell ref="E1174:G1176"/>
    <mergeCell ref="H1174:J1176"/>
    <mergeCell ref="K1174:M1176"/>
    <mergeCell ref="B1225:D1227"/>
    <mergeCell ref="E1225:G1227"/>
    <mergeCell ref="H1225:J1227"/>
    <mergeCell ref="K1225:M1227"/>
    <mergeCell ref="B1268:D1270"/>
    <mergeCell ref="E1268:G1270"/>
    <mergeCell ref="H1268:J1270"/>
    <mergeCell ref="K1268:M1270"/>
    <mergeCell ref="B1376:D1378"/>
    <mergeCell ref="E1376:G1378"/>
    <mergeCell ref="H1376:J1378"/>
    <mergeCell ref="K1376:M1378"/>
    <mergeCell ref="B1442:D1444"/>
    <mergeCell ref="E1442:G1444"/>
    <mergeCell ref="H1442:J1444"/>
    <mergeCell ref="K1442:M1444"/>
    <mergeCell ref="B1500:D1502"/>
    <mergeCell ref="E1500:G1502"/>
    <mergeCell ref="H1500:J1502"/>
    <mergeCell ref="K1500:M1502"/>
    <mergeCell ref="B1557:D1559"/>
    <mergeCell ref="E1557:G1559"/>
    <mergeCell ref="H1557:J1559"/>
    <mergeCell ref="K1557:M1559"/>
    <mergeCell ref="B1791:D1793"/>
    <mergeCell ref="E1791:G1793"/>
    <mergeCell ref="H1791:J1793"/>
    <mergeCell ref="K1791:M1793"/>
  </mergeCells>
  <pageMargins left="0.7" right="0.7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章雅婷</dc:creator>
  <cp:lastModifiedBy>teikaren</cp:lastModifiedBy>
  <dcterms:created xsi:type="dcterms:W3CDTF">2015-06-05T18:19:00Z</dcterms:created>
  <dcterms:modified xsi:type="dcterms:W3CDTF">2023-09-13T03:44:04Z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49E831ECF0C049F1950DD938CE5360BB_12</vt:lpwstr>
  </property>
  <property fmtid="{D5CDD505-2E9C-101B-9397-08002B2CF9AE}" pid="3" name="KSOProductBuildVer">
    <vt:lpwstr>2052-11.1.0.14036</vt:lpwstr>
  </property>
</Properties>
</file>